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O:\ТС\Тарифное соглашение на 2025 год\Дополнительное соглашение №4\"/>
    </mc:Choice>
  </mc:AlternateContent>
  <xr:revisionPtr revIDLastSave="0" documentId="13_ncr:1_{BB727C46-3716-4F9D-B809-3900B5E70476}" xr6:coauthVersionLast="3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5" sheetId="13" r:id="rId1"/>
    <sheet name="Лист2" sheetId="2" r:id="rId2"/>
    <sheet name="Лист3" sheetId="3" r:id="rId3"/>
  </sheets>
  <definedNames>
    <definedName name="fd" localSheetId="0">#REF!</definedName>
    <definedName name="fd">#REF!</definedName>
    <definedName name="верх" localSheetId="0">#REF!</definedName>
    <definedName name="верх">#REF!</definedName>
    <definedName name="_xlnm.Print_Area" localSheetId="0">'2025'!$A$1:$T$388</definedName>
    <definedName name="ПриложениеДС1" localSheetId="0">#REF!</definedName>
    <definedName name="ПриложениеДС1">#REF!</definedName>
    <definedName name="рп" localSheetId="0">#REF!</definedName>
    <definedName name="рп">#REF!</definedName>
    <definedName name="слева" localSheetId="0">#REF!</definedName>
    <definedName name="слева">#REF!</definedName>
  </definedNames>
  <calcPr calcId="191029"/>
</workbook>
</file>

<file path=xl/calcChain.xml><?xml version="1.0" encoding="utf-8"?>
<calcChain xmlns="http://schemas.openxmlformats.org/spreadsheetml/2006/main">
  <c r="Q384" i="13" l="1"/>
  <c r="Q383" i="13"/>
  <c r="Q382" i="13"/>
  <c r="Q381" i="13"/>
  <c r="Q380" i="13"/>
  <c r="Q379" i="13"/>
  <c r="Q378" i="13"/>
  <c r="Q377" i="13"/>
  <c r="Q376" i="13"/>
  <c r="Q375" i="13"/>
  <c r="Q374" i="13"/>
  <c r="Q373" i="13"/>
  <c r="Q372" i="13"/>
  <c r="Q371" i="13"/>
  <c r="Q370" i="13"/>
  <c r="Q369" i="13"/>
  <c r="Q368" i="13"/>
  <c r="Q367" i="13"/>
  <c r="Q366" i="13"/>
  <c r="Q365" i="13"/>
  <c r="Q364" i="13"/>
  <c r="Q363" i="13"/>
  <c r="Q362" i="13"/>
  <c r="Q361" i="13"/>
  <c r="H384" i="13" l="1"/>
  <c r="H383" i="13"/>
  <c r="H382" i="13"/>
  <c r="H381" i="13"/>
  <c r="H380" i="13"/>
  <c r="H379" i="13"/>
  <c r="H378" i="13"/>
  <c r="H377" i="13"/>
  <c r="H376" i="13"/>
  <c r="H375" i="13"/>
  <c r="H374" i="13"/>
  <c r="H373" i="13"/>
  <c r="H372" i="13"/>
  <c r="H371" i="13"/>
  <c r="H370" i="13"/>
  <c r="H369" i="13"/>
  <c r="H368" i="13"/>
  <c r="H367" i="13"/>
  <c r="H366" i="13"/>
  <c r="H365" i="13"/>
  <c r="H364" i="13"/>
  <c r="H363" i="13"/>
  <c r="G384" i="13" l="1"/>
  <c r="G383" i="13"/>
  <c r="G382" i="13"/>
  <c r="G381" i="13"/>
  <c r="G380" i="13"/>
  <c r="G379" i="13"/>
  <c r="G378" i="13"/>
  <c r="G377" i="13"/>
  <c r="G376" i="13"/>
  <c r="G375" i="13"/>
  <c r="G374" i="13"/>
  <c r="G373" i="13"/>
  <c r="G372" i="13"/>
  <c r="G371" i="13"/>
  <c r="G370" i="13"/>
  <c r="G369" i="13"/>
  <c r="G368" i="13"/>
  <c r="G367" i="13"/>
  <c r="G366" i="13"/>
  <c r="G365" i="13"/>
  <c r="G364" i="13"/>
  <c r="G363" i="13"/>
  <c r="G362" i="13"/>
  <c r="G361" i="13"/>
  <c r="P384" i="13" l="1"/>
  <c r="O384" i="13"/>
  <c r="N384" i="13"/>
  <c r="M384" i="13"/>
  <c r="L384" i="13"/>
  <c r="K384" i="13"/>
  <c r="J384" i="13"/>
  <c r="I384" i="13"/>
  <c r="P383" i="13"/>
  <c r="O383" i="13"/>
  <c r="N383" i="13"/>
  <c r="M383" i="13"/>
  <c r="L383" i="13"/>
  <c r="K383" i="13"/>
  <c r="J383" i="13"/>
  <c r="I383" i="13"/>
  <c r="P382" i="13"/>
  <c r="O382" i="13"/>
  <c r="N382" i="13"/>
  <c r="M382" i="13"/>
  <c r="L382" i="13"/>
  <c r="K382" i="13"/>
  <c r="J382" i="13"/>
  <c r="I382" i="13"/>
  <c r="P381" i="13"/>
  <c r="O381" i="13"/>
  <c r="N381" i="13"/>
  <c r="M381" i="13"/>
  <c r="L381" i="13"/>
  <c r="K381" i="13"/>
  <c r="J381" i="13"/>
  <c r="I381" i="13"/>
  <c r="P380" i="13"/>
  <c r="O380" i="13"/>
  <c r="N380" i="13"/>
  <c r="M380" i="13"/>
  <c r="L380" i="13"/>
  <c r="K380" i="13"/>
  <c r="J380" i="13"/>
  <c r="I380" i="13"/>
  <c r="P379" i="13"/>
  <c r="O379" i="13"/>
  <c r="N379" i="13"/>
  <c r="M379" i="13"/>
  <c r="L379" i="13"/>
  <c r="K379" i="13"/>
  <c r="J379" i="13"/>
  <c r="I379" i="13"/>
  <c r="P378" i="13"/>
  <c r="O378" i="13"/>
  <c r="N378" i="13"/>
  <c r="M378" i="13"/>
  <c r="L378" i="13"/>
  <c r="K378" i="13"/>
  <c r="J378" i="13"/>
  <c r="I378" i="13"/>
  <c r="P377" i="13"/>
  <c r="O377" i="13"/>
  <c r="N377" i="13"/>
  <c r="M377" i="13"/>
  <c r="L377" i="13"/>
  <c r="K377" i="13"/>
  <c r="J377" i="13"/>
  <c r="I377" i="13"/>
  <c r="P376" i="13"/>
  <c r="O376" i="13"/>
  <c r="N376" i="13"/>
  <c r="M376" i="13"/>
  <c r="L376" i="13"/>
  <c r="K376" i="13"/>
  <c r="J376" i="13"/>
  <c r="I376" i="13"/>
  <c r="P375" i="13"/>
  <c r="O375" i="13"/>
  <c r="N375" i="13"/>
  <c r="M375" i="13"/>
  <c r="L375" i="13"/>
  <c r="K375" i="13"/>
  <c r="J375" i="13"/>
  <c r="I375" i="13"/>
  <c r="P374" i="13"/>
  <c r="O374" i="13"/>
  <c r="N374" i="13"/>
  <c r="M374" i="13"/>
  <c r="L374" i="13"/>
  <c r="K374" i="13"/>
  <c r="J374" i="13"/>
  <c r="I374" i="13"/>
  <c r="P373" i="13"/>
  <c r="O373" i="13"/>
  <c r="N373" i="13"/>
  <c r="M373" i="13"/>
  <c r="L373" i="13"/>
  <c r="K373" i="13"/>
  <c r="J373" i="13"/>
  <c r="I373" i="13"/>
  <c r="P372" i="13"/>
  <c r="O372" i="13"/>
  <c r="N372" i="13"/>
  <c r="M372" i="13"/>
  <c r="L372" i="13"/>
  <c r="K372" i="13"/>
  <c r="J372" i="13"/>
  <c r="I372" i="13"/>
  <c r="P371" i="13"/>
  <c r="O371" i="13"/>
  <c r="N371" i="13"/>
  <c r="M371" i="13"/>
  <c r="L371" i="13"/>
  <c r="K371" i="13"/>
  <c r="J371" i="13"/>
  <c r="I371" i="13"/>
  <c r="P370" i="13"/>
  <c r="O370" i="13"/>
  <c r="N370" i="13"/>
  <c r="M370" i="13"/>
  <c r="L370" i="13"/>
  <c r="K370" i="13"/>
  <c r="J370" i="13"/>
  <c r="I370" i="13"/>
  <c r="P369" i="13"/>
  <c r="O369" i="13"/>
  <c r="N369" i="13"/>
  <c r="M369" i="13"/>
  <c r="L369" i="13"/>
  <c r="K369" i="13"/>
  <c r="J369" i="13"/>
  <c r="I369" i="13"/>
  <c r="P368" i="13"/>
  <c r="O368" i="13"/>
  <c r="N368" i="13"/>
  <c r="M368" i="13"/>
  <c r="L368" i="13"/>
  <c r="K368" i="13"/>
  <c r="J368" i="13"/>
  <c r="I368" i="13"/>
  <c r="P367" i="13"/>
  <c r="O367" i="13"/>
  <c r="N367" i="13"/>
  <c r="M367" i="13"/>
  <c r="L367" i="13"/>
  <c r="K367" i="13"/>
  <c r="J367" i="13"/>
  <c r="I367" i="13"/>
  <c r="P366" i="13"/>
  <c r="O366" i="13"/>
  <c r="N366" i="13"/>
  <c r="M366" i="13"/>
  <c r="L366" i="13"/>
  <c r="K366" i="13"/>
  <c r="J366" i="13"/>
  <c r="I366" i="13"/>
  <c r="P365" i="13"/>
  <c r="O365" i="13"/>
  <c r="N365" i="13"/>
  <c r="M365" i="13"/>
  <c r="L365" i="13"/>
  <c r="K365" i="13"/>
  <c r="J365" i="13"/>
  <c r="I365" i="13"/>
  <c r="P364" i="13"/>
  <c r="O364" i="13"/>
  <c r="N364" i="13"/>
  <c r="M364" i="13"/>
  <c r="L364" i="13"/>
  <c r="K364" i="13"/>
  <c r="J364" i="13"/>
  <c r="I364" i="13"/>
  <c r="P363" i="13"/>
  <c r="O363" i="13"/>
  <c r="N363" i="13"/>
  <c r="M363" i="13"/>
  <c r="L363" i="13"/>
  <c r="K363" i="13"/>
  <c r="J363" i="13"/>
  <c r="I363" i="13"/>
  <c r="P362" i="13"/>
  <c r="O362" i="13"/>
  <c r="N362" i="13"/>
  <c r="M362" i="13"/>
  <c r="L362" i="13"/>
  <c r="K362" i="13"/>
  <c r="J362" i="13"/>
  <c r="I362" i="13"/>
  <c r="P361" i="13"/>
  <c r="O361" i="13"/>
  <c r="N361" i="13"/>
  <c r="M361" i="13"/>
  <c r="L361" i="13"/>
  <c r="K361" i="13"/>
  <c r="J361" i="13" l="1"/>
  <c r="I361" i="13"/>
  <c r="K325" i="13" l="1"/>
  <c r="K324" i="13"/>
  <c r="K323" i="13"/>
  <c r="K322" i="13"/>
  <c r="K321" i="13"/>
  <c r="K319" i="13"/>
  <c r="K317" i="13"/>
  <c r="K316" i="13"/>
  <c r="K315" i="13"/>
  <c r="K314" i="13"/>
  <c r="K312" i="13"/>
  <c r="K287" i="13"/>
  <c r="K286" i="13"/>
  <c r="K285" i="13"/>
  <c r="K284" i="13"/>
  <c r="K283" i="13"/>
  <c r="I252" i="13" l="1"/>
  <c r="I251" i="13"/>
  <c r="I250" i="13"/>
  <c r="I249" i="13"/>
  <c r="I248" i="13"/>
  <c r="I247" i="13"/>
  <c r="I246" i="13"/>
  <c r="I245" i="13"/>
  <c r="I244" i="13"/>
  <c r="I243" i="13"/>
  <c r="I242" i="13"/>
  <c r="I241" i="13"/>
  <c r="I240" i="13"/>
  <c r="I239" i="13"/>
  <c r="I238" i="13"/>
  <c r="I237" i="13"/>
  <c r="I236" i="13"/>
  <c r="I207" i="13"/>
  <c r="O207" i="13" s="1"/>
  <c r="I206" i="13"/>
  <c r="O206" i="13" s="1"/>
  <c r="I205" i="13"/>
  <c r="K205" i="13" s="1"/>
  <c r="I204" i="13"/>
  <c r="O204" i="13" s="1"/>
  <c r="I203" i="13"/>
  <c r="O203" i="13" s="1"/>
  <c r="I202" i="13"/>
  <c r="K202" i="13" s="1"/>
  <c r="I201" i="13"/>
  <c r="M201" i="13" s="1"/>
  <c r="I200" i="13"/>
  <c r="O200" i="13" s="1"/>
  <c r="I199" i="13"/>
  <c r="K199" i="13" s="1"/>
  <c r="I198" i="13"/>
  <c r="M198" i="13" s="1"/>
  <c r="I197" i="13"/>
  <c r="O197" i="13" s="1"/>
  <c r="I196" i="13"/>
  <c r="K196" i="13" s="1"/>
  <c r="I195" i="13"/>
  <c r="M195" i="13" s="1"/>
  <c r="I194" i="13"/>
  <c r="O194" i="13" s="1"/>
  <c r="I193" i="13"/>
  <c r="K193" i="13" s="1"/>
  <c r="I192" i="13"/>
  <c r="M192" i="13" s="1"/>
  <c r="I191" i="13"/>
  <c r="O191" i="13" s="1"/>
  <c r="I190" i="13"/>
  <c r="O190" i="13" s="1"/>
  <c r="N183" i="13"/>
  <c r="Q183" i="13" s="1"/>
  <c r="N182" i="13"/>
  <c r="S182" i="13" s="1"/>
  <c r="N181" i="13"/>
  <c r="O181" i="13" s="1"/>
  <c r="N180" i="13"/>
  <c r="Q180" i="13" s="1"/>
  <c r="N179" i="13"/>
  <c r="S179" i="13" s="1"/>
  <c r="N178" i="13"/>
  <c r="O178" i="13" s="1"/>
  <c r="N177" i="13"/>
  <c r="Q177" i="13" s="1"/>
  <c r="N176" i="13"/>
  <c r="S176" i="13" s="1"/>
  <c r="N175" i="13"/>
  <c r="O175" i="13" s="1"/>
  <c r="N174" i="13"/>
  <c r="Q174" i="13" s="1"/>
  <c r="N173" i="13"/>
  <c r="S173" i="13" s="1"/>
  <c r="N172" i="13"/>
  <c r="O172" i="13" s="1"/>
  <c r="N171" i="13"/>
  <c r="Q171" i="13" s="1"/>
  <c r="N170" i="13"/>
  <c r="S170" i="13" s="1"/>
  <c r="N169" i="13"/>
  <c r="O169" i="13" s="1"/>
  <c r="N168" i="13"/>
  <c r="Q168" i="13" s="1"/>
  <c r="N167" i="13"/>
  <c r="S167" i="13" s="1"/>
  <c r="N166" i="13"/>
  <c r="O166" i="13" s="1"/>
  <c r="N165" i="13"/>
  <c r="Q165" i="13" s="1"/>
  <c r="N164" i="13"/>
  <c r="S164" i="13" s="1"/>
  <c r="N163" i="13"/>
  <c r="O163" i="13" s="1"/>
  <c r="N162" i="13"/>
  <c r="Q162" i="13" s="1"/>
  <c r="N161" i="13"/>
  <c r="S161" i="13" s="1"/>
  <c r="N160" i="13"/>
  <c r="O160" i="13" s="1"/>
  <c r="N145" i="13"/>
  <c r="S145" i="13" s="1"/>
  <c r="N144" i="13"/>
  <c r="S144" i="13" s="1"/>
  <c r="N143" i="13"/>
  <c r="O143" i="13" s="1"/>
  <c r="N142" i="13"/>
  <c r="Q142" i="13" s="1"/>
  <c r="N141" i="13"/>
  <c r="S141" i="13" s="1"/>
  <c r="N140" i="13"/>
  <c r="O140" i="13" s="1"/>
  <c r="N139" i="13"/>
  <c r="Q139" i="13" s="1"/>
  <c r="N138" i="13"/>
  <c r="S138" i="13" s="1"/>
  <c r="N137" i="13"/>
  <c r="O137" i="13" s="1"/>
  <c r="N136" i="13"/>
  <c r="S136" i="13" s="1"/>
  <c r="N135" i="13"/>
  <c r="S135" i="13" s="1"/>
  <c r="N134" i="13"/>
  <c r="O134" i="13" s="1"/>
  <c r="N133" i="13"/>
  <c r="S133" i="13" s="1"/>
  <c r="N132" i="13"/>
  <c r="S132" i="13" s="1"/>
  <c r="N131" i="13"/>
  <c r="O131" i="13" s="1"/>
  <c r="N130" i="13"/>
  <c r="S130" i="13" s="1"/>
  <c r="N129" i="13"/>
  <c r="S129" i="13" s="1"/>
  <c r="N128" i="13"/>
  <c r="O128" i="13" s="1"/>
  <c r="N127" i="13"/>
  <c r="Q127" i="13" s="1"/>
  <c r="N126" i="13"/>
  <c r="S126" i="13" s="1"/>
  <c r="N125" i="13"/>
  <c r="O125" i="13" s="1"/>
  <c r="N124" i="13"/>
  <c r="Q124" i="13" s="1"/>
  <c r="N123" i="13"/>
  <c r="S123" i="13" s="1"/>
  <c r="N122" i="13"/>
  <c r="O122" i="13" s="1"/>
  <c r="N113" i="13"/>
  <c r="N112" i="13"/>
  <c r="S112" i="13" s="1"/>
  <c r="N111" i="13"/>
  <c r="O111" i="13" s="1"/>
  <c r="N110" i="13"/>
  <c r="N109" i="13"/>
  <c r="S109" i="13" s="1"/>
  <c r="N108" i="13"/>
  <c r="O108" i="13" s="1"/>
  <c r="N107" i="13"/>
  <c r="N106" i="13"/>
  <c r="S106" i="13" s="1"/>
  <c r="N105" i="13"/>
  <c r="O105" i="13" s="1"/>
  <c r="N104" i="13"/>
  <c r="N103" i="13"/>
  <c r="S103" i="13" s="1"/>
  <c r="N102" i="13"/>
  <c r="O102" i="13" s="1"/>
  <c r="N101" i="13"/>
  <c r="N100" i="13"/>
  <c r="S100" i="13" s="1"/>
  <c r="N99" i="13"/>
  <c r="O99" i="13" s="1"/>
  <c r="N98" i="13"/>
  <c r="N97" i="13"/>
  <c r="S97" i="13" s="1"/>
  <c r="N96" i="13"/>
  <c r="O96" i="13" s="1"/>
  <c r="N95" i="13"/>
  <c r="N94" i="13"/>
  <c r="S94" i="13" s="1"/>
  <c r="N93" i="13"/>
  <c r="O93" i="13" s="1"/>
  <c r="N92" i="13"/>
  <c r="N91" i="13"/>
  <c r="S91" i="13" s="1"/>
  <c r="N90" i="13"/>
  <c r="O90" i="13" s="1"/>
  <c r="N89" i="13"/>
  <c r="N88" i="13"/>
  <c r="S88" i="13" s="1"/>
  <c r="N87" i="13"/>
  <c r="O87" i="13" s="1"/>
  <c r="N86" i="13"/>
  <c r="N85" i="13"/>
  <c r="S85" i="13" s="1"/>
  <c r="N84" i="13"/>
  <c r="O84" i="13" s="1"/>
  <c r="N83" i="13"/>
  <c r="N82" i="13"/>
  <c r="S82" i="13" s="1"/>
  <c r="N81" i="13"/>
  <c r="O81" i="13" s="1"/>
  <c r="N80" i="13"/>
  <c r="N79" i="13"/>
  <c r="S79" i="13" s="1"/>
  <c r="N78" i="13"/>
  <c r="O78" i="13" s="1"/>
  <c r="N77" i="13"/>
  <c r="N76" i="13"/>
  <c r="S76" i="13" s="1"/>
  <c r="N75" i="13"/>
  <c r="O75" i="13" s="1"/>
  <c r="N74" i="13"/>
  <c r="N73" i="13"/>
  <c r="S73" i="13" s="1"/>
  <c r="N72" i="13"/>
  <c r="O72" i="13" s="1"/>
  <c r="N71" i="13"/>
  <c r="N70" i="13"/>
  <c r="S70" i="13" s="1"/>
  <c r="N69" i="13"/>
  <c r="O69" i="13" s="1"/>
  <c r="N68" i="13"/>
  <c r="N59" i="13"/>
  <c r="N58" i="13"/>
  <c r="S58" i="13" s="1"/>
  <c r="N57" i="13"/>
  <c r="O57" i="13" s="1"/>
  <c r="N56" i="13"/>
  <c r="N55" i="13"/>
  <c r="S55" i="13" s="1"/>
  <c r="N54" i="13"/>
  <c r="O54" i="13" s="1"/>
  <c r="N53" i="13"/>
  <c r="N52" i="13"/>
  <c r="S52" i="13" s="1"/>
  <c r="N51" i="13"/>
  <c r="O51" i="13" s="1"/>
  <c r="N50" i="13"/>
  <c r="N49" i="13"/>
  <c r="S49" i="13" s="1"/>
  <c r="N48" i="13"/>
  <c r="O48" i="13" s="1"/>
  <c r="N47" i="13"/>
  <c r="O47" i="13" s="1"/>
  <c r="N46" i="13"/>
  <c r="S46" i="13" s="1"/>
  <c r="N45" i="13"/>
  <c r="O45" i="13" s="1"/>
  <c r="N44" i="13"/>
  <c r="N43" i="13"/>
  <c r="S43" i="13" s="1"/>
  <c r="N42" i="13"/>
  <c r="O42" i="13" s="1"/>
  <c r="N41" i="13"/>
  <c r="N40" i="13"/>
  <c r="S40" i="13" s="1"/>
  <c r="N39" i="13"/>
  <c r="O39" i="13" s="1"/>
  <c r="N38" i="13"/>
  <c r="N37" i="13"/>
  <c r="S37" i="13" s="1"/>
  <c r="N36" i="13"/>
  <c r="O36" i="13" s="1"/>
  <c r="N35" i="13"/>
  <c r="N34" i="13"/>
  <c r="S34" i="13" s="1"/>
  <c r="N33" i="13"/>
  <c r="O33" i="13" s="1"/>
  <c r="N32" i="13"/>
  <c r="N31" i="13"/>
  <c r="N30" i="13"/>
  <c r="O30" i="13" s="1"/>
  <c r="N29" i="13"/>
  <c r="S29" i="13" s="1"/>
  <c r="N28" i="13"/>
  <c r="N27" i="13"/>
  <c r="O27" i="13" s="1"/>
  <c r="N26" i="13"/>
  <c r="S26" i="13" s="1"/>
  <c r="N25" i="13"/>
  <c r="N24" i="13"/>
  <c r="O24" i="13" s="1"/>
  <c r="N23" i="13"/>
  <c r="S23" i="13" s="1"/>
  <c r="N22" i="13"/>
  <c r="N21" i="13"/>
  <c r="O21" i="13" s="1"/>
  <c r="N20" i="13"/>
  <c r="S20" i="13" s="1"/>
  <c r="N19" i="13"/>
  <c r="N18" i="13"/>
  <c r="O18" i="13" s="1"/>
  <c r="N17" i="13"/>
  <c r="S17" i="13" s="1"/>
  <c r="N16" i="13"/>
  <c r="N15" i="13"/>
  <c r="O15" i="13" s="1"/>
  <c r="N14" i="13"/>
  <c r="S14" i="13" s="1"/>
  <c r="Q166" i="13" l="1"/>
  <c r="S45" i="13"/>
  <c r="Q108" i="13"/>
  <c r="S160" i="13"/>
  <c r="Q134" i="13"/>
  <c r="Q175" i="13"/>
  <c r="S134" i="13"/>
  <c r="S166" i="13"/>
  <c r="K190" i="13"/>
  <c r="Q15" i="13"/>
  <c r="S87" i="13"/>
  <c r="S102" i="13"/>
  <c r="Q125" i="13"/>
  <c r="S178" i="13"/>
  <c r="S128" i="13"/>
  <c r="S108" i="13"/>
  <c r="Q143" i="13"/>
  <c r="S143" i="13"/>
  <c r="K197" i="13"/>
  <c r="S18" i="13"/>
  <c r="S69" i="13"/>
  <c r="S84" i="13"/>
  <c r="Q131" i="13"/>
  <c r="Q181" i="13"/>
  <c r="K200" i="13"/>
  <c r="M190" i="13"/>
  <c r="Q23" i="13"/>
  <c r="Q105" i="13"/>
  <c r="S125" i="13"/>
  <c r="Q163" i="13"/>
  <c r="S175" i="13"/>
  <c r="K206" i="13"/>
  <c r="O14" i="13"/>
  <c r="Q14" i="13"/>
  <c r="S27" i="13"/>
  <c r="Q42" i="13"/>
  <c r="S15" i="13"/>
  <c r="S42" i="13"/>
  <c r="Q84" i="13"/>
  <c r="Q102" i="13"/>
  <c r="S105" i="13"/>
  <c r="Q128" i="13"/>
  <c r="S131" i="13"/>
  <c r="Q160" i="13"/>
  <c r="S163" i="13"/>
  <c r="Q178" i="13"/>
  <c r="S181" i="13"/>
  <c r="K194" i="13"/>
  <c r="K203" i="13"/>
  <c r="O26" i="13"/>
  <c r="Q54" i="13"/>
  <c r="S75" i="13"/>
  <c r="S93" i="13"/>
  <c r="Q122" i="13"/>
  <c r="K191" i="13"/>
  <c r="Q26" i="13"/>
  <c r="Q36" i="13"/>
  <c r="S54" i="13"/>
  <c r="Q72" i="13"/>
  <c r="Q90" i="13"/>
  <c r="Q111" i="13"/>
  <c r="S122" i="13"/>
  <c r="Q137" i="13"/>
  <c r="S140" i="13"/>
  <c r="Q169" i="13"/>
  <c r="S172" i="13"/>
  <c r="Q140" i="13"/>
  <c r="Q172" i="13"/>
  <c r="S36" i="13"/>
  <c r="S72" i="13"/>
  <c r="S90" i="13"/>
  <c r="S111" i="13"/>
  <c r="S137" i="13"/>
  <c r="S169" i="13"/>
  <c r="Q39" i="13"/>
  <c r="Q57" i="13"/>
  <c r="Q69" i="13"/>
  <c r="Q87" i="13"/>
  <c r="Q33" i="13"/>
  <c r="Q81" i="13"/>
  <c r="Q99" i="13"/>
  <c r="M193" i="13"/>
  <c r="M196" i="13"/>
  <c r="M199" i="13"/>
  <c r="M202" i="13"/>
  <c r="M205" i="13"/>
  <c r="S39" i="13"/>
  <c r="Q51" i="13"/>
  <c r="Q30" i="13"/>
  <c r="S33" i="13"/>
  <c r="Q78" i="13"/>
  <c r="S81" i="13"/>
  <c r="O193" i="13"/>
  <c r="O199" i="13"/>
  <c r="O205" i="13"/>
  <c r="S57" i="13"/>
  <c r="Q21" i="13"/>
  <c r="Q24" i="13"/>
  <c r="Q48" i="13"/>
  <c r="S51" i="13"/>
  <c r="Q96" i="13"/>
  <c r="S99" i="13"/>
  <c r="O196" i="13"/>
  <c r="O202" i="13"/>
  <c r="Q18" i="13"/>
  <c r="S21" i="13"/>
  <c r="S24" i="13"/>
  <c r="Q27" i="13"/>
  <c r="S30" i="13"/>
  <c r="Q45" i="13"/>
  <c r="S48" i="13"/>
  <c r="Q75" i="13"/>
  <c r="S78" i="13"/>
  <c r="Q93" i="13"/>
  <c r="S96" i="13"/>
  <c r="O103" i="13"/>
  <c r="O106" i="13"/>
  <c r="O109" i="13"/>
  <c r="O112" i="13"/>
  <c r="O123" i="13"/>
  <c r="O126" i="13"/>
  <c r="O129" i="13"/>
  <c r="O132" i="13"/>
  <c r="O135" i="13"/>
  <c r="O138" i="13"/>
  <c r="O141" i="13"/>
  <c r="O144" i="13"/>
  <c r="O161" i="13"/>
  <c r="O164" i="13"/>
  <c r="O167" i="13"/>
  <c r="O170" i="13"/>
  <c r="O173" i="13"/>
  <c r="O176" i="13"/>
  <c r="O179" i="13"/>
  <c r="O182" i="13"/>
  <c r="K192" i="13"/>
  <c r="O192" i="13"/>
  <c r="O195" i="13"/>
  <c r="O198" i="13"/>
  <c r="O201" i="13"/>
  <c r="M191" i="13"/>
  <c r="M194" i="13"/>
  <c r="M197" i="13"/>
  <c r="M200" i="13"/>
  <c r="M203" i="13"/>
  <c r="M206" i="13"/>
  <c r="K198" i="13"/>
  <c r="K201" i="13"/>
  <c r="K204" i="13"/>
  <c r="K207" i="13"/>
  <c r="K195" i="13"/>
  <c r="M204" i="13"/>
  <c r="M207" i="13"/>
  <c r="O165" i="13"/>
  <c r="O171" i="13"/>
  <c r="O174" i="13"/>
  <c r="O177" i="13"/>
  <c r="O180" i="13"/>
  <c r="O183" i="13"/>
  <c r="S162" i="13"/>
  <c r="S165" i="13"/>
  <c r="S168" i="13"/>
  <c r="S171" i="13"/>
  <c r="S174" i="13"/>
  <c r="S177" i="13"/>
  <c r="S180" i="13"/>
  <c r="S183" i="13"/>
  <c r="Q161" i="13"/>
  <c r="Q164" i="13"/>
  <c r="Q167" i="13"/>
  <c r="Q170" i="13"/>
  <c r="Q173" i="13"/>
  <c r="Q176" i="13"/>
  <c r="Q179" i="13"/>
  <c r="Q182" i="13"/>
  <c r="O162" i="13"/>
  <c r="O168" i="13"/>
  <c r="S124" i="13"/>
  <c r="S127" i="13"/>
  <c r="S139" i="13"/>
  <c r="S142" i="13"/>
  <c r="Q123" i="13"/>
  <c r="Q126" i="13"/>
  <c r="Q129" i="13"/>
  <c r="Q132" i="13"/>
  <c r="Q135" i="13"/>
  <c r="Q138" i="13"/>
  <c r="Q141" i="13"/>
  <c r="Q144" i="13"/>
  <c r="O127" i="13"/>
  <c r="O133" i="13"/>
  <c r="O136" i="13"/>
  <c r="O145" i="13"/>
  <c r="O124" i="13"/>
  <c r="O130" i="13"/>
  <c r="O139" i="13"/>
  <c r="O142" i="13"/>
  <c r="Q130" i="13"/>
  <c r="Q133" i="13"/>
  <c r="Q136" i="13"/>
  <c r="Q145" i="13"/>
  <c r="Q104" i="13"/>
  <c r="S104" i="13"/>
  <c r="O104" i="13"/>
  <c r="Q83" i="13"/>
  <c r="O83" i="13"/>
  <c r="S83" i="13"/>
  <c r="Q101" i="13"/>
  <c r="O101" i="13"/>
  <c r="S101" i="13"/>
  <c r="Q107" i="13"/>
  <c r="S107" i="13"/>
  <c r="O107" i="13"/>
  <c r="Q113" i="13"/>
  <c r="S113" i="13"/>
  <c r="O113" i="13"/>
  <c r="S80" i="13"/>
  <c r="Q80" i="13"/>
  <c r="O80" i="13"/>
  <c r="Q98" i="13"/>
  <c r="S98" i="13"/>
  <c r="O98" i="13"/>
  <c r="Q68" i="13"/>
  <c r="S68" i="13"/>
  <c r="S71" i="13"/>
  <c r="Q71" i="13"/>
  <c r="Q74" i="13"/>
  <c r="S74" i="13"/>
  <c r="Q77" i="13"/>
  <c r="S77" i="13"/>
  <c r="O77" i="13"/>
  <c r="Q95" i="13"/>
  <c r="O95" i="13"/>
  <c r="S95" i="13"/>
  <c r="O68" i="13"/>
  <c r="O71" i="13"/>
  <c r="O74" i="13"/>
  <c r="S92" i="13"/>
  <c r="Q92" i="13"/>
  <c r="O92" i="13"/>
  <c r="O89" i="13"/>
  <c r="S89" i="13"/>
  <c r="Q89" i="13"/>
  <c r="Q86" i="13"/>
  <c r="S86" i="13"/>
  <c r="O86" i="13"/>
  <c r="Q110" i="13"/>
  <c r="S110" i="13"/>
  <c r="O110" i="13"/>
  <c r="O70" i="13"/>
  <c r="O73" i="13"/>
  <c r="O76" i="13"/>
  <c r="O79" i="13"/>
  <c r="O82" i="13"/>
  <c r="O85" i="13"/>
  <c r="O88" i="13"/>
  <c r="O91" i="13"/>
  <c r="O94" i="13"/>
  <c r="O97" i="13"/>
  <c r="O100" i="13"/>
  <c r="Q70" i="13"/>
  <c r="Q73" i="13"/>
  <c r="Q76" i="13"/>
  <c r="Q79" i="13"/>
  <c r="Q82" i="13"/>
  <c r="Q85" i="13"/>
  <c r="Q88" i="13"/>
  <c r="Q91" i="13"/>
  <c r="Q94" i="13"/>
  <c r="Q97" i="13"/>
  <c r="Q100" i="13"/>
  <c r="Q103" i="13"/>
  <c r="Q106" i="13"/>
  <c r="Q109" i="13"/>
  <c r="Q112" i="13"/>
  <c r="S31" i="13"/>
  <c r="Q31" i="13"/>
  <c r="O31" i="13"/>
  <c r="O29" i="13"/>
  <c r="S32" i="13"/>
  <c r="Q32" i="13"/>
  <c r="S35" i="13"/>
  <c r="Q35" i="13"/>
  <c r="S38" i="13"/>
  <c r="Q38" i="13"/>
  <c r="S41" i="13"/>
  <c r="Q41" i="13"/>
  <c r="S44" i="13"/>
  <c r="Q44" i="13"/>
  <c r="S50" i="13"/>
  <c r="Q50" i="13"/>
  <c r="S53" i="13"/>
  <c r="Q53" i="13"/>
  <c r="S56" i="13"/>
  <c r="Q56" i="13"/>
  <c r="S59" i="13"/>
  <c r="Q59" i="13"/>
  <c r="S19" i="13"/>
  <c r="Q19" i="13"/>
  <c r="O19" i="13"/>
  <c r="Q29" i="13"/>
  <c r="O32" i="13"/>
  <c r="O35" i="13"/>
  <c r="O38" i="13"/>
  <c r="O41" i="13"/>
  <c r="O44" i="13"/>
  <c r="O50" i="13"/>
  <c r="O53" i="13"/>
  <c r="O56" i="13"/>
  <c r="O59" i="13"/>
  <c r="O17" i="13"/>
  <c r="S22" i="13"/>
  <c r="Q22" i="13"/>
  <c r="O22" i="13"/>
  <c r="Q17" i="13"/>
  <c r="O20" i="13"/>
  <c r="S25" i="13"/>
  <c r="Q25" i="13"/>
  <c r="O25" i="13"/>
  <c r="Q20" i="13"/>
  <c r="O23" i="13"/>
  <c r="S28" i="13"/>
  <c r="Q28" i="13"/>
  <c r="O28" i="13"/>
  <c r="S16" i="13"/>
  <c r="Q16" i="13"/>
  <c r="O16" i="13"/>
  <c r="S47" i="13"/>
  <c r="Q47" i="13"/>
  <c r="O34" i="13"/>
  <c r="O37" i="13"/>
  <c r="O40" i="13"/>
  <c r="O43" i="13"/>
  <c r="O46" i="13"/>
  <c r="O49" i="13"/>
  <c r="O52" i="13"/>
  <c r="O55" i="13"/>
  <c r="O58" i="13"/>
  <c r="Q34" i="13"/>
  <c r="Q37" i="13"/>
  <c r="Q40" i="13"/>
  <c r="Q43" i="13"/>
  <c r="Q46" i="13"/>
  <c r="Q49" i="13"/>
  <c r="Q52" i="13"/>
  <c r="Q55" i="13"/>
  <c r="Q58" i="13"/>
  <c r="O319" i="13"/>
  <c r="I319" i="13"/>
  <c r="G319" i="13"/>
  <c r="E319" i="13"/>
  <c r="Q319" i="13" l="1"/>
  <c r="M319" i="13"/>
  <c r="M287" i="13" l="1"/>
  <c r="I287" i="13"/>
  <c r="G287" i="13"/>
  <c r="E287" i="13"/>
  <c r="O287" i="13" l="1"/>
  <c r="Q287" i="13"/>
  <c r="B229" i="13"/>
  <c r="B228" i="13"/>
  <c r="B227" i="13"/>
  <c r="I227" i="13" s="1"/>
  <c r="B226" i="13"/>
  <c r="B225" i="13"/>
  <c r="B224" i="13"/>
  <c r="I224" i="13" s="1"/>
  <c r="B223" i="13"/>
  <c r="B222" i="13"/>
  <c r="B221" i="13"/>
  <c r="I221" i="13" s="1"/>
  <c r="B220" i="13"/>
  <c r="B219" i="13"/>
  <c r="B218" i="13"/>
  <c r="I218" i="13" s="1"/>
  <c r="B217" i="13"/>
  <c r="B216" i="13"/>
  <c r="B215" i="13"/>
  <c r="I215" i="13" s="1"/>
  <c r="B214" i="13"/>
  <c r="B213" i="13"/>
  <c r="B212" i="13"/>
  <c r="B276" i="13"/>
  <c r="B275" i="13"/>
  <c r="B274" i="13"/>
  <c r="B273" i="13"/>
  <c r="B272" i="13"/>
  <c r="B271" i="13"/>
  <c r="B270" i="13"/>
  <c r="B269" i="13"/>
  <c r="B268" i="13"/>
  <c r="B267" i="13"/>
  <c r="B266" i="13"/>
  <c r="B265" i="13"/>
  <c r="B264" i="13"/>
  <c r="B263" i="13"/>
  <c r="B262" i="13"/>
  <c r="B261" i="13"/>
  <c r="B260" i="13"/>
  <c r="I260" i="13" s="1"/>
  <c r="K252" i="13"/>
  <c r="K251" i="13"/>
  <c r="O250" i="13"/>
  <c r="K249" i="13"/>
  <c r="K248" i="13"/>
  <c r="O247" i="13"/>
  <c r="K246" i="13"/>
  <c r="O245" i="13"/>
  <c r="O244" i="13"/>
  <c r="K243" i="13"/>
  <c r="K242" i="13"/>
  <c r="O241" i="13"/>
  <c r="K240" i="13"/>
  <c r="O239" i="13"/>
  <c r="O238" i="13"/>
  <c r="O237" i="13"/>
  <c r="M236" i="13"/>
  <c r="G252" i="13"/>
  <c r="E252" i="13"/>
  <c r="C252" i="13"/>
  <c r="G251" i="13"/>
  <c r="E251" i="13"/>
  <c r="C251" i="13"/>
  <c r="G250" i="13"/>
  <c r="E250" i="13"/>
  <c r="C250" i="13"/>
  <c r="G249" i="13"/>
  <c r="E249" i="13"/>
  <c r="C249" i="13"/>
  <c r="G248" i="13"/>
  <c r="E248" i="13"/>
  <c r="C248" i="13"/>
  <c r="G247" i="13"/>
  <c r="E247" i="13"/>
  <c r="C247" i="13"/>
  <c r="G246" i="13"/>
  <c r="E246" i="13"/>
  <c r="C246" i="13"/>
  <c r="G245" i="13"/>
  <c r="E245" i="13"/>
  <c r="C245" i="13"/>
  <c r="G244" i="13"/>
  <c r="E244" i="13"/>
  <c r="C244" i="13"/>
  <c r="G243" i="13"/>
  <c r="E243" i="13"/>
  <c r="C243" i="13"/>
  <c r="G242" i="13"/>
  <c r="E242" i="13"/>
  <c r="C242" i="13"/>
  <c r="G241" i="13"/>
  <c r="E241" i="13"/>
  <c r="C241" i="13"/>
  <c r="G240" i="13"/>
  <c r="E240" i="13"/>
  <c r="C240" i="13"/>
  <c r="G239" i="13"/>
  <c r="E239" i="13"/>
  <c r="C239" i="13"/>
  <c r="G238" i="13"/>
  <c r="E238" i="13"/>
  <c r="C238" i="13"/>
  <c r="G237" i="13"/>
  <c r="E237" i="13"/>
  <c r="C237" i="13"/>
  <c r="G236" i="13"/>
  <c r="E236" i="13"/>
  <c r="C236" i="13"/>
  <c r="G207" i="13"/>
  <c r="E207" i="13"/>
  <c r="C207" i="13"/>
  <c r="G206" i="13"/>
  <c r="E206" i="13"/>
  <c r="C206" i="13"/>
  <c r="G205" i="13"/>
  <c r="E205" i="13"/>
  <c r="C205" i="13"/>
  <c r="G204" i="13"/>
  <c r="E204" i="13"/>
  <c r="C204" i="13"/>
  <c r="G203" i="13"/>
  <c r="E203" i="13"/>
  <c r="C203" i="13"/>
  <c r="G202" i="13"/>
  <c r="E202" i="13"/>
  <c r="C202" i="13"/>
  <c r="G201" i="13"/>
  <c r="E201" i="13"/>
  <c r="C201" i="13"/>
  <c r="G200" i="13"/>
  <c r="E200" i="13"/>
  <c r="C200" i="13"/>
  <c r="G199" i="13"/>
  <c r="E199" i="13"/>
  <c r="C199" i="13"/>
  <c r="G198" i="13"/>
  <c r="E198" i="13"/>
  <c r="C198" i="13"/>
  <c r="G197" i="13"/>
  <c r="E197" i="13"/>
  <c r="C197" i="13"/>
  <c r="G196" i="13"/>
  <c r="E196" i="13"/>
  <c r="C196" i="13"/>
  <c r="G195" i="13"/>
  <c r="E195" i="13"/>
  <c r="C195" i="13"/>
  <c r="G194" i="13"/>
  <c r="E194" i="13"/>
  <c r="C194" i="13"/>
  <c r="G193" i="13"/>
  <c r="E193" i="13"/>
  <c r="C193" i="13"/>
  <c r="G192" i="13"/>
  <c r="E192" i="13"/>
  <c r="C192" i="13"/>
  <c r="G191" i="13"/>
  <c r="E191" i="13"/>
  <c r="C191" i="13"/>
  <c r="G190" i="13"/>
  <c r="E190" i="13"/>
  <c r="C190" i="13"/>
  <c r="C270" i="13" l="1"/>
  <c r="I270" i="13"/>
  <c r="M270" i="13" s="1"/>
  <c r="C276" i="13"/>
  <c r="I276" i="13"/>
  <c r="C229" i="13"/>
  <c r="I229" i="13"/>
  <c r="C261" i="13"/>
  <c r="I261" i="13"/>
  <c r="M261" i="13" s="1"/>
  <c r="C267" i="13"/>
  <c r="I267" i="13"/>
  <c r="C273" i="13"/>
  <c r="I273" i="13"/>
  <c r="C214" i="13"/>
  <c r="I214" i="13"/>
  <c r="C220" i="13"/>
  <c r="I220" i="13"/>
  <c r="C226" i="13"/>
  <c r="I226" i="13"/>
  <c r="C262" i="13"/>
  <c r="I262" i="13"/>
  <c r="M262" i="13" s="1"/>
  <c r="C268" i="13"/>
  <c r="I268" i="13"/>
  <c r="K268" i="13" s="1"/>
  <c r="C274" i="13"/>
  <c r="I274" i="13"/>
  <c r="K274" i="13" s="1"/>
  <c r="G263" i="13"/>
  <c r="I263" i="13"/>
  <c r="G269" i="13"/>
  <c r="I269" i="13"/>
  <c r="G275" i="13"/>
  <c r="I275" i="13"/>
  <c r="G216" i="13"/>
  <c r="I216" i="13"/>
  <c r="O216" i="13" s="1"/>
  <c r="G222" i="13"/>
  <c r="I222" i="13"/>
  <c r="O222" i="13" s="1"/>
  <c r="G228" i="13"/>
  <c r="I228" i="13"/>
  <c r="C264" i="13"/>
  <c r="I264" i="13"/>
  <c r="C217" i="13"/>
  <c r="I217" i="13"/>
  <c r="C265" i="13"/>
  <c r="I265" i="13"/>
  <c r="K265" i="13" s="1"/>
  <c r="C271" i="13"/>
  <c r="I271" i="13"/>
  <c r="K271" i="13" s="1"/>
  <c r="I212" i="13"/>
  <c r="K212" i="13" s="1"/>
  <c r="C223" i="13"/>
  <c r="I223" i="13"/>
  <c r="G266" i="13"/>
  <c r="I266" i="13"/>
  <c r="G272" i="13"/>
  <c r="I272" i="13"/>
  <c r="G213" i="13"/>
  <c r="I213" i="13"/>
  <c r="O213" i="13" s="1"/>
  <c r="G219" i="13"/>
  <c r="I219" i="13"/>
  <c r="M219" i="13" s="1"/>
  <c r="G225" i="13"/>
  <c r="I225" i="13"/>
  <c r="O225" i="13" s="1"/>
  <c r="O219" i="13"/>
  <c r="E213" i="13"/>
  <c r="E219" i="13"/>
  <c r="E260" i="13"/>
  <c r="E268" i="13"/>
  <c r="G268" i="13"/>
  <c r="E262" i="13"/>
  <c r="G262" i="13"/>
  <c r="M237" i="13"/>
  <c r="M241" i="13"/>
  <c r="M250" i="13"/>
  <c r="G260" i="13"/>
  <c r="C266" i="13"/>
  <c r="C272" i="13"/>
  <c r="C212" i="13"/>
  <c r="E228" i="13"/>
  <c r="E212" i="13"/>
  <c r="E225" i="13"/>
  <c r="O228" i="13"/>
  <c r="M247" i="13"/>
  <c r="M264" i="13"/>
  <c r="G212" i="13"/>
  <c r="E222" i="13"/>
  <c r="M240" i="13"/>
  <c r="M244" i="13"/>
  <c r="C260" i="13"/>
  <c r="E216" i="13"/>
  <c r="M260" i="13"/>
  <c r="O260" i="13"/>
  <c r="K260" i="13"/>
  <c r="O236" i="13"/>
  <c r="M243" i="13"/>
  <c r="M246" i="13"/>
  <c r="M249" i="13"/>
  <c r="M252" i="13"/>
  <c r="C263" i="13"/>
  <c r="G265" i="13"/>
  <c r="C269" i="13"/>
  <c r="G271" i="13"/>
  <c r="E274" i="13"/>
  <c r="E214" i="13"/>
  <c r="E217" i="13"/>
  <c r="E220" i="13"/>
  <c r="E223" i="13"/>
  <c r="E226" i="13"/>
  <c r="E229" i="13"/>
  <c r="K236" i="13"/>
  <c r="C275" i="13"/>
  <c r="E265" i="13"/>
  <c r="M267" i="13"/>
  <c r="O243" i="13"/>
  <c r="O246" i="13"/>
  <c r="O249" i="13"/>
  <c r="O252" i="13"/>
  <c r="G274" i="13"/>
  <c r="M238" i="13"/>
  <c r="E271" i="13"/>
  <c r="K215" i="13"/>
  <c r="O215" i="13"/>
  <c r="M215" i="13"/>
  <c r="K218" i="13"/>
  <c r="O218" i="13"/>
  <c r="M218" i="13"/>
  <c r="K224" i="13"/>
  <c r="O224" i="13"/>
  <c r="M224" i="13"/>
  <c r="K227" i="13"/>
  <c r="O227" i="13"/>
  <c r="M227" i="13"/>
  <c r="K221" i="13"/>
  <c r="O221" i="13"/>
  <c r="M221" i="13"/>
  <c r="G214" i="13"/>
  <c r="C215" i="13"/>
  <c r="G217" i="13"/>
  <c r="C218" i="13"/>
  <c r="K219" i="13"/>
  <c r="G220" i="13"/>
  <c r="C221" i="13"/>
  <c r="G223" i="13"/>
  <c r="C224" i="13"/>
  <c r="G226" i="13"/>
  <c r="C227" i="13"/>
  <c r="G229" i="13"/>
  <c r="E215" i="13"/>
  <c r="E218" i="13"/>
  <c r="E221" i="13"/>
  <c r="E224" i="13"/>
  <c r="E227" i="13"/>
  <c r="K213" i="13"/>
  <c r="C213" i="13"/>
  <c r="G215" i="13"/>
  <c r="C216" i="13"/>
  <c r="G218" i="13"/>
  <c r="C219" i="13"/>
  <c r="G221" i="13"/>
  <c r="C222" i="13"/>
  <c r="G224" i="13"/>
  <c r="C225" i="13"/>
  <c r="G227" i="13"/>
  <c r="C228" i="13"/>
  <c r="E261" i="13"/>
  <c r="E264" i="13"/>
  <c r="E267" i="13"/>
  <c r="M268" i="13"/>
  <c r="E270" i="13"/>
  <c r="E273" i="13"/>
  <c r="E276" i="13"/>
  <c r="G261" i="13"/>
  <c r="G264" i="13"/>
  <c r="G267" i="13"/>
  <c r="G270" i="13"/>
  <c r="G273" i="13"/>
  <c r="G276" i="13"/>
  <c r="E263" i="13"/>
  <c r="E266" i="13"/>
  <c r="E272" i="13"/>
  <c r="E275" i="13"/>
  <c r="E269" i="13"/>
  <c r="K239" i="13"/>
  <c r="O240" i="13"/>
  <c r="K245" i="13"/>
  <c r="M239" i="13"/>
  <c r="M242" i="13"/>
  <c r="M245" i="13"/>
  <c r="M248" i="13"/>
  <c r="M251" i="13"/>
  <c r="K238" i="13"/>
  <c r="K241" i="13"/>
  <c r="O242" i="13"/>
  <c r="K244" i="13"/>
  <c r="K247" i="13"/>
  <c r="O248" i="13"/>
  <c r="K250" i="13"/>
  <c r="O251" i="13"/>
  <c r="K237" i="13"/>
  <c r="O262" i="13" l="1"/>
  <c r="O268" i="13"/>
  <c r="M212" i="13"/>
  <c r="K262" i="13"/>
  <c r="O212" i="13"/>
  <c r="M228" i="13"/>
  <c r="M222" i="13"/>
  <c r="M216" i="13"/>
  <c r="K222" i="13"/>
  <c r="K216" i="13"/>
  <c r="K225" i="13"/>
  <c r="M274" i="13"/>
  <c r="K228" i="13"/>
  <c r="M225" i="13"/>
  <c r="M213" i="13"/>
  <c r="O270" i="13"/>
  <c r="K270" i="13"/>
  <c r="O264" i="13"/>
  <c r="K264" i="13"/>
  <c r="O274" i="13"/>
  <c r="O271" i="13"/>
  <c r="M271" i="13"/>
  <c r="M265" i="13"/>
  <c r="O261" i="13"/>
  <c r="K261" i="13"/>
  <c r="O267" i="13"/>
  <c r="K267" i="13"/>
  <c r="O265" i="13"/>
  <c r="O229" i="13"/>
  <c r="M229" i="13"/>
  <c r="K229" i="13"/>
  <c r="O223" i="13"/>
  <c r="M223" i="13"/>
  <c r="K223" i="13"/>
  <c r="O217" i="13"/>
  <c r="M217" i="13"/>
  <c r="K217" i="13"/>
  <c r="O220" i="13"/>
  <c r="M220" i="13"/>
  <c r="K220" i="13"/>
  <c r="O226" i="13"/>
  <c r="M226" i="13"/>
  <c r="K226" i="13"/>
  <c r="O214" i="13"/>
  <c r="M214" i="13"/>
  <c r="K214" i="13"/>
  <c r="O269" i="13"/>
  <c r="M269" i="13"/>
  <c r="K269" i="13"/>
  <c r="O276" i="13"/>
  <c r="M276" i="13"/>
  <c r="K276" i="13"/>
  <c r="O275" i="13"/>
  <c r="M275" i="13"/>
  <c r="K275" i="13"/>
  <c r="O273" i="13"/>
  <c r="M273" i="13"/>
  <c r="K273" i="13"/>
  <c r="O263" i="13"/>
  <c r="M263" i="13"/>
  <c r="K263" i="13"/>
  <c r="O272" i="13"/>
  <c r="M272" i="13"/>
  <c r="K272" i="13"/>
  <c r="M266" i="13"/>
  <c r="K266" i="13"/>
  <c r="O266" i="13"/>
  <c r="C346" i="13" l="1"/>
  <c r="C345" i="13"/>
  <c r="C344" i="13"/>
  <c r="C343" i="13"/>
  <c r="C342" i="13"/>
  <c r="C340" i="13"/>
  <c r="C338" i="13"/>
  <c r="C337" i="13"/>
  <c r="C336" i="13"/>
  <c r="C335" i="13"/>
  <c r="C333" i="13"/>
  <c r="Q325" i="13"/>
  <c r="I325" i="13"/>
  <c r="G325" i="13"/>
  <c r="E325" i="13"/>
  <c r="M324" i="13"/>
  <c r="I324" i="13"/>
  <c r="G324" i="13"/>
  <c r="E324" i="13"/>
  <c r="M323" i="13"/>
  <c r="I323" i="13"/>
  <c r="G323" i="13"/>
  <c r="E323" i="13"/>
  <c r="Q317" i="13"/>
  <c r="I317" i="13"/>
  <c r="G317" i="13"/>
  <c r="E317" i="13"/>
  <c r="E316" i="13"/>
  <c r="G316" i="13"/>
  <c r="I316" i="13"/>
  <c r="O316" i="13"/>
  <c r="O315" i="13"/>
  <c r="I315" i="13"/>
  <c r="G315" i="13"/>
  <c r="E315" i="13"/>
  <c r="G340" i="13" l="1"/>
  <c r="K340" i="13"/>
  <c r="K333" i="13"/>
  <c r="O333" i="13" s="1"/>
  <c r="G335" i="13"/>
  <c r="K335" i="13"/>
  <c r="E343" i="13"/>
  <c r="K343" i="13"/>
  <c r="O343" i="13" s="1"/>
  <c r="E336" i="13"/>
  <c r="K336" i="13"/>
  <c r="Q336" i="13" s="1"/>
  <c r="I344" i="13"/>
  <c r="K344" i="13"/>
  <c r="M344" i="13" s="1"/>
  <c r="K342" i="13"/>
  <c r="Q342" i="13" s="1"/>
  <c r="G337" i="13"/>
  <c r="K337" i="13"/>
  <c r="Q337" i="13" s="1"/>
  <c r="I345" i="13"/>
  <c r="K345" i="13"/>
  <c r="K338" i="13"/>
  <c r="Q338" i="13" s="1"/>
  <c r="G346" i="13"/>
  <c r="K346" i="13"/>
  <c r="I338" i="13"/>
  <c r="Q323" i="13"/>
  <c r="E342" i="13"/>
  <c r="I343" i="13"/>
  <c r="I336" i="13"/>
  <c r="Q324" i="13"/>
  <c r="E338" i="13"/>
  <c r="G342" i="13"/>
  <c r="O324" i="13"/>
  <c r="G343" i="13"/>
  <c r="G338" i="13"/>
  <c r="I346" i="13"/>
  <c r="I337" i="13"/>
  <c r="I340" i="13"/>
  <c r="E333" i="13"/>
  <c r="G333" i="13"/>
  <c r="O323" i="13"/>
  <c r="G336" i="13"/>
  <c r="Q340" i="13"/>
  <c r="Q335" i="13"/>
  <c r="Q346" i="13"/>
  <c r="M316" i="13"/>
  <c r="I333" i="13"/>
  <c r="E340" i="13"/>
  <c r="I342" i="13"/>
  <c r="E337" i="13"/>
  <c r="E344" i="13"/>
  <c r="E345" i="13"/>
  <c r="I335" i="13"/>
  <c r="E335" i="13"/>
  <c r="G344" i="13"/>
  <c r="G345" i="13"/>
  <c r="E346" i="13"/>
  <c r="Q333" i="13"/>
  <c r="M338" i="13"/>
  <c r="O338" i="13"/>
  <c r="M333" i="13"/>
  <c r="M325" i="13"/>
  <c r="O325" i="13"/>
  <c r="M317" i="13"/>
  <c r="O317" i="13"/>
  <c r="Q316" i="13"/>
  <c r="M315" i="13"/>
  <c r="Q315" i="13"/>
  <c r="O342" i="13" l="1"/>
  <c r="M342" i="13"/>
  <c r="M336" i="13"/>
  <c r="O340" i="13"/>
  <c r="Q343" i="13"/>
  <c r="O335" i="13"/>
  <c r="M340" i="13"/>
  <c r="O336" i="13"/>
  <c r="M343" i="13"/>
  <c r="O344" i="13"/>
  <c r="M337" i="13"/>
  <c r="O337" i="13"/>
  <c r="M346" i="13"/>
  <c r="M335" i="13"/>
  <c r="Q344" i="13"/>
  <c r="Q345" i="13"/>
  <c r="M345" i="13"/>
  <c r="O345" i="13"/>
  <c r="O346" i="13"/>
  <c r="Q322" i="13"/>
  <c r="I322" i="13"/>
  <c r="G322" i="13"/>
  <c r="E322" i="13"/>
  <c r="Q321" i="13"/>
  <c r="I321" i="13"/>
  <c r="G321" i="13"/>
  <c r="E321" i="13"/>
  <c r="Q314" i="13"/>
  <c r="M312" i="13"/>
  <c r="I314" i="13"/>
  <c r="G314" i="13"/>
  <c r="E314" i="13"/>
  <c r="I312" i="13"/>
  <c r="G312" i="13"/>
  <c r="E312" i="13"/>
  <c r="C298" i="13"/>
  <c r="C297" i="13"/>
  <c r="C296" i="13"/>
  <c r="C295" i="13"/>
  <c r="C294" i="13"/>
  <c r="O286" i="13"/>
  <c r="O285" i="13"/>
  <c r="O284" i="13"/>
  <c r="Q283" i="13"/>
  <c r="I286" i="13"/>
  <c r="G286" i="13"/>
  <c r="E286" i="13"/>
  <c r="I285" i="13"/>
  <c r="G285" i="13"/>
  <c r="E285" i="13"/>
  <c r="I284" i="13"/>
  <c r="G284" i="13"/>
  <c r="E284" i="13"/>
  <c r="I283" i="13"/>
  <c r="G283" i="13"/>
  <c r="E283" i="13"/>
  <c r="E297" i="13" l="1"/>
  <c r="K297" i="13"/>
  <c r="I298" i="13"/>
  <c r="K298" i="13"/>
  <c r="Q298" i="13" s="1"/>
  <c r="G294" i="13"/>
  <c r="K294" i="13"/>
  <c r="Q294" i="13" s="1"/>
  <c r="I295" i="13"/>
  <c r="K295" i="13"/>
  <c r="Q295" i="13" s="1"/>
  <c r="I296" i="13"/>
  <c r="K296" i="13"/>
  <c r="M296" i="13" s="1"/>
  <c r="O283" i="13"/>
  <c r="Q297" i="13"/>
  <c r="O312" i="13"/>
  <c r="M283" i="13"/>
  <c r="Q312" i="13"/>
  <c r="Q284" i="13"/>
  <c r="I294" i="13"/>
  <c r="M285" i="13"/>
  <c r="Q285" i="13"/>
  <c r="E294" i="13"/>
  <c r="I297" i="13"/>
  <c r="Q286" i="13"/>
  <c r="G297" i="13"/>
  <c r="M284" i="13"/>
  <c r="M286" i="13"/>
  <c r="M322" i="13"/>
  <c r="O322" i="13"/>
  <c r="M321" i="13"/>
  <c r="O321" i="13"/>
  <c r="M314" i="13"/>
  <c r="O314" i="13"/>
  <c r="M297" i="13"/>
  <c r="E296" i="13"/>
  <c r="G296" i="13"/>
  <c r="E295" i="13"/>
  <c r="E298" i="13"/>
  <c r="G295" i="13"/>
  <c r="G298" i="13"/>
  <c r="O297" i="13" l="1"/>
  <c r="M298" i="13"/>
  <c r="O298" i="13"/>
  <c r="M295" i="13"/>
  <c r="O294" i="13"/>
  <c r="O295" i="13"/>
  <c r="M294" i="13"/>
  <c r="O296" i="13"/>
  <c r="Q296" i="13"/>
</calcChain>
</file>

<file path=xl/sharedStrings.xml><?xml version="1.0" encoding="utf-8"?>
<sst xmlns="http://schemas.openxmlformats.org/spreadsheetml/2006/main" count="537" uniqueCount="166">
  <si>
    <t xml:space="preserve">к Тарифному соглашению в сфере </t>
  </si>
  <si>
    <t xml:space="preserve">обязательного медицинского страхования </t>
  </si>
  <si>
    <t xml:space="preserve">Тарифы </t>
  </si>
  <si>
    <t>рублей</t>
  </si>
  <si>
    <t>Возраст, лет</t>
  </si>
  <si>
    <t>Возраст</t>
  </si>
  <si>
    <t>2 года</t>
  </si>
  <si>
    <t>6 лет</t>
  </si>
  <si>
    <t>Пол</t>
  </si>
  <si>
    <t>мужской</t>
  </si>
  <si>
    <t>женский</t>
  </si>
  <si>
    <t>Тарифы для медицинских организаций, для которых установлены коэффициенты дифференциации</t>
  </si>
  <si>
    <t>новорожденный</t>
  </si>
  <si>
    <t>3 месяца</t>
  </si>
  <si>
    <t xml:space="preserve">3 года   </t>
  </si>
  <si>
    <t>7 лет</t>
  </si>
  <si>
    <t>10 лет</t>
  </si>
  <si>
    <t>18, 20, 22, 24, 26, 28, 30, 32, 34</t>
  </si>
  <si>
    <t>36, 38</t>
  </si>
  <si>
    <t>66, 68, 70, 72, 74, 76, 78, 80, 82, 84, 86, 88, 90, 92, 94, 96, 98</t>
  </si>
  <si>
    <t>40, 42, 44, 46, 48, 50, 52, 54, 56, 58, 60, 62, 64</t>
  </si>
  <si>
    <t>21, 27, 33</t>
  </si>
  <si>
    <t>18, 24, 30</t>
  </si>
  <si>
    <t>41, 43, 47, 49, 53, 59, 61</t>
  </si>
  <si>
    <t>51, 57, 63</t>
  </si>
  <si>
    <t>76, 78, 82, 84, 88, 90, 94, 96</t>
  </si>
  <si>
    <t>80, 86, 92, 98</t>
  </si>
  <si>
    <t>66, 70, 72</t>
  </si>
  <si>
    <t>40, 44, 46, 52, 56, 58, 62</t>
  </si>
  <si>
    <t>68, 74</t>
  </si>
  <si>
    <t>42, 48, 54</t>
  </si>
  <si>
    <t>50, 64</t>
  </si>
  <si>
    <t>40, 44, 46, 50, 52, 56, 58, 62, 64</t>
  </si>
  <si>
    <t>42, 48, 54, 60</t>
  </si>
  <si>
    <t>В выходные дни</t>
  </si>
  <si>
    <t>В рабочие дни</t>
  </si>
  <si>
    <t>3. Тарифы на комплексное посещение для проведения диспансеризации пребывающих в стационарных учреждениях детей-сирот и детей, находящихся в трудной жизненной ситуации,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</t>
  </si>
  <si>
    <t>3.1. Тарифы на комплексное посещение для проведения диспансеризации пребывающих в стационарных учреждениях детей-сирот и детей, находящихся в трудной жизненной ситуации,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 с использованием мобильных медицинских бригад</t>
  </si>
  <si>
    <t>4. Тарифы на комплексное посещение для проведения профилактических медицинских осмотров несовершеннолетних</t>
  </si>
  <si>
    <t>4.1. Тарифы на комплексное помещение для проведения профилактических медицинских осмотров несовершеннолетних с использованием мобильных медицинских бригад</t>
  </si>
  <si>
    <t>13 лет, 14 лет</t>
  </si>
  <si>
    <t>2 месяца</t>
  </si>
  <si>
    <t xml:space="preserve">Тарифы для медицинских организаций, для которых установлен коэффициент дифференциации </t>
  </si>
  <si>
    <t>1 год 3 месяцев,                                        1 год 6 месяцев</t>
  </si>
  <si>
    <t>4 года, 5 лет, 8 лет, 9 лет,                  11 лет, 12 лет</t>
  </si>
  <si>
    <t>4-11 месяцев</t>
  </si>
  <si>
    <t>12 месяцев</t>
  </si>
  <si>
    <t>1 месяц</t>
  </si>
  <si>
    <t xml:space="preserve">Тарифы для медицинских организаций, для            которых установлен коэффициент                    дифференциации </t>
  </si>
  <si>
    <t>Базовый норматив финансовых затрат</t>
  </si>
  <si>
    <t>1. Тарифы на комплексное посещение для проведения диспансеризации, включающей профилактический медицинский осмотр и дополнительные методы обследований, в том числе в целях выявления онкологических заболеваний, в соответствии с приказом Министерства здравоохранения Российской Федерации от 27.04.2021 №404н "Об утверждении порядка проведения профилактического осмотра и диспансеризации определенных групп взрослого населения"</t>
  </si>
  <si>
    <t>2. Тарифы на комплексное посещение для проведения профилактических осмотров в соответствии с приказом Министерства здравоохранения Российской Федерации от 27.04.2021 №404н "Об утверждении порядка проведения профилактического осмотра и диспансеризации определенных групп взрослого населения"</t>
  </si>
  <si>
    <t xml:space="preserve">Приложение № 9  </t>
  </si>
  <si>
    <t>до года</t>
  </si>
  <si>
    <t>1 год</t>
  </si>
  <si>
    <t xml:space="preserve">3 года </t>
  </si>
  <si>
    <t>5 лет</t>
  </si>
  <si>
    <t>8 лет</t>
  </si>
  <si>
    <t>9 лет</t>
  </si>
  <si>
    <t>11 лет</t>
  </si>
  <si>
    <t>12 лет</t>
  </si>
  <si>
    <t>13 лет</t>
  </si>
  <si>
    <t>14 лет</t>
  </si>
  <si>
    <t>15 лет</t>
  </si>
  <si>
    <t>16 лет</t>
  </si>
  <si>
    <t>4 года</t>
  </si>
  <si>
    <t>17 лет</t>
  </si>
  <si>
    <t>Женщины</t>
  </si>
  <si>
    <t>Мужчины</t>
  </si>
  <si>
    <t>5. Тарифы на проведение диспансеризации взрослого населения репродуктивного возраста по оценке репродуктивного здоровья</t>
  </si>
  <si>
    <t>5.1. Тарифы на комплексное посещение при проведении диспансеризации взрослого населения репродуктивного возраста по оценке репродуктивного здоровья (I этап)</t>
  </si>
  <si>
    <t>Исследования и медицинские вмешательства в рамках диспансеризации взрослого населения репродуктивного возраста по оценке репродуктивного здоровья</t>
  </si>
  <si>
    <t>Код медицинской услуги</t>
  </si>
  <si>
    <t>B01.001.002</t>
  </si>
  <si>
    <t>B01.053.002</t>
  </si>
  <si>
    <t>5.2. Стоимость исследований и медицинских вмешательств  в рамках II этапа диспансеризации взрослого населения репродуктивного возраста по оценке репродуктивного здоровья</t>
  </si>
  <si>
    <t xml:space="preserve">A04.20.002 </t>
  </si>
  <si>
    <t xml:space="preserve">B03.053.002 </t>
  </si>
  <si>
    <t xml:space="preserve">A04.28.003 </t>
  </si>
  <si>
    <t>5.1.1. Тарифы на комплексное посещение при проведении диспансеризации взрослого населения репродуктивного возраста по оценке репродуктивного здоровья (I этап) с использованием мобильных медицинских бригад</t>
  </si>
  <si>
    <t>5.2.1. Стоимость исследований и медицинских вмешательств  в рамках II этапа диспансеризации взрослого населения репродуктивного возраста по оценке репродуктивного здоровья с использованием мобильных медицинских бригад</t>
  </si>
  <si>
    <t xml:space="preserve">18-49 </t>
  </si>
  <si>
    <t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</t>
  </si>
  <si>
    <t>3. Ультразвуковое исследование органов малого таза в начале или середине менструального цикла</t>
  </si>
  <si>
    <t>4. Ультразвуковое исследование молочных желез</t>
  </si>
  <si>
    <t>5. Повторный прием (осмотр) врачом акушером-гинекологом</t>
  </si>
  <si>
    <t>1. В возрасте 30 - 49 лет проведение лабораторных исследований мазков в целях выявления возбудителей инфекционных заболеваний органов малого таза методом полимеразной цепной реакции:</t>
  </si>
  <si>
    <t>2. Микроскопическое исследование микрофлоры или проведение лабораторных исследований в целях выявления возбудителей инфекционных заболеваний органов малого таза методом полимеразной цепной реакции:</t>
  </si>
  <si>
    <t>3. Ультразвуковое исследование органов мошонки</t>
  </si>
  <si>
    <t xml:space="preserve">4. Ультразвуковое исследование предстательной железы </t>
  </si>
  <si>
    <t>5. Повторный прием (осмотр) врачом-урологом</t>
  </si>
  <si>
    <t>Определение ДНК возбудителей инфекции, передаваемые половым путем (Neisseria gonorrhoeae, Trichomonas vaginalis, Chlamydia trachomatis, Mycoplasma genitalium) в отделяемом слизистых женских половых органов методом ПЦР</t>
  </si>
  <si>
    <t>18, 19, 20, 22, 23, 25, 26, 28, 29</t>
  </si>
  <si>
    <t>21,24,27</t>
  </si>
  <si>
    <t>31, 32, 33, 34, 36, 37, 38, 39, 41, 42, 43, 44, 46, 47, 48, 49</t>
  </si>
  <si>
    <t>30, 35, 40, 45</t>
  </si>
  <si>
    <t>2. В возрасте 30, 35, 40, 45 лет:</t>
  </si>
  <si>
    <t>Определение ДНК возбудителей инфекции, передаваемые половым путем (Neisseria gonorrhoeae, Trichomonas vaginalis, Chlamydia trachomatis, Mycoplasma genitalium) в отделяемом из уретры методом ПЦР</t>
  </si>
  <si>
    <t>Определение ДНК уреаплазм (Ureaplasma spp.) в отделяемом из уретры методом ПЦР, качественное исследование</t>
  </si>
  <si>
    <t>1. Спермограмма</t>
  </si>
  <si>
    <t>A04.30.010 А04.20.001.001   А04.20.001</t>
  </si>
  <si>
    <t>A04.21.001  А04.21.001.001</t>
  </si>
  <si>
    <t>1.1.Тарифы на комплексное посещение для проведения диспансеризации, включающей профилактический медицинский осмотр и дополнительные методы обследований, в том числе в целях выявления онкологических заболеваний, в соответствии с приказом Министерства здравоохранения Российской Федерации от 27.04.2021 №404н "Об утверждении порядка проведения профилактического осмотра и диспансеризации определенных групп взрослого населения" с использованием мобильных медицинских бригад и (или) мобильных медицинских комплексов</t>
  </si>
  <si>
    <t>2.1. Тарифы на комплексное посещение для проведения профилактических осмотров в соответствии с приказом Министерства здравоохранения Российской Федерации от 27.04.2021 №404н "Об утверждении порядка проведения профилактического осмотра и диспансеризации определенных групп взрослого населения" с использованием мобильных медицинских бригад и (или) мобильных медицинских комплексов</t>
  </si>
  <si>
    <t xml:space="preserve">ГБУЗ РК «Госпиталь для ветеранов войн» </t>
  </si>
  <si>
    <t>ЧУЗ   «Клиническая больница  «РЖД-Медицина» в городе Петрозаводск»</t>
  </si>
  <si>
    <t>ГБУЗ РК  «Городская поликлиника №1»</t>
  </si>
  <si>
    <t>ГБУЗ РК  «Городская поликлиника №2»</t>
  </si>
  <si>
    <t>ГБКЗ РК  «Городская поликлиника №3»</t>
  </si>
  <si>
    <t>ГБУЗ РК  «Городская поликлиника № 4»</t>
  </si>
  <si>
    <t>ГБУЗ РК «Городская детская больница»</t>
  </si>
  <si>
    <t>ГБУЗ РК «Беломорская центральная районная больница»</t>
  </si>
  <si>
    <t>ГБУЗ РК «Калевальская центральная районная больница»</t>
  </si>
  <si>
    <t>ГБУЗ РК «Кемская центральная районная больница»</t>
  </si>
  <si>
    <t>ГБУЗ РК «Кондопожская центральная районная больница»</t>
  </si>
  <si>
    <t>ГБУЗ РК «Лоухская центральная районная больница»</t>
  </si>
  <si>
    <t>ГБУЗ РК «Медвежьегорская центральная районная больница»</t>
  </si>
  <si>
    <t>ГБУЗ РК «Толвуйская амбулатория»</t>
  </si>
  <si>
    <t>ГБУЗ РК «Олонецкая центральная районная больница»</t>
  </si>
  <si>
    <t>ГБУЗ РК «Питкярантская центральная районная больница»</t>
  </si>
  <si>
    <t>ГБУЗ РК «Пряжинская центральная районная больница»</t>
  </si>
  <si>
    <t>ГБУЗ РК «Пудожская центральная районная больница»</t>
  </si>
  <si>
    <t>ГБУЗ РК «Сегежская центральная районная больница»</t>
  </si>
  <si>
    <t>ГБУЗ РК «Суоярвская центральная районная больница»</t>
  </si>
  <si>
    <t xml:space="preserve">ГБУЗ РК «Сортавальская центральная районная больница» </t>
  </si>
  <si>
    <t>ГБУЗ РК «Межрайонная больница №1»</t>
  </si>
  <si>
    <t xml:space="preserve">ГБУЗ РК «Республиканская больница им. В.А.Баранова», Прионежский филиал </t>
  </si>
  <si>
    <t>Наименование МО</t>
  </si>
  <si>
    <t>ЧУЗ   «Клиническая больница  «РЖД-Медицина» в городе Петрозаводск», поликлиника на станции Кемь</t>
  </si>
  <si>
    <t xml:space="preserve">Республики Карелия на 2025 год </t>
  </si>
  <si>
    <t>79, 81, 87, 91, 93, 97, 99</t>
  </si>
  <si>
    <t>77, 83, 89</t>
  </si>
  <si>
    <t>67, 69, 73</t>
  </si>
  <si>
    <t>65, 75, 85, 95</t>
  </si>
  <si>
    <t>45, 55</t>
  </si>
  <si>
    <t>67, 69, 71, 73, 77, 79, 81, 83, 87, 89, 91, 93, 97, 99</t>
  </si>
  <si>
    <t>41, 43, 47, 49, 51, 53, 57, 59, 61, 63</t>
  </si>
  <si>
    <t>19, 21, 23, 27, 29, 31, 33</t>
  </si>
  <si>
    <t>37, 39</t>
  </si>
  <si>
    <t xml:space="preserve">A26.20.034.001 </t>
  </si>
  <si>
    <t xml:space="preserve">A26.20.009.002  </t>
  </si>
  <si>
    <t xml:space="preserve">A26.21.036.001   </t>
  </si>
  <si>
    <t xml:space="preserve">A26.21.033.001 </t>
  </si>
  <si>
    <t xml:space="preserve">A26.20.009.002 </t>
  </si>
  <si>
    <t>6. Тарифы на оплату посещений медицинского персонала и медицинские услуги в рамках 2 этапа диспансеризации, включающей профилактический медицинский осмотр и дополнительные методы обследований, в том числе в целях выявления онкологических заболеваний, в соответствии с приказом Министерства здравоохранения Российской Федерации от 27.04.2021 №404н "Об утверждении порядка проведения профилактического осмотра и диспансеризации определенных групп взрослого населения"</t>
  </si>
  <si>
    <t>Базовые нормативы финансовых затрат на 2025 год</t>
  </si>
  <si>
    <t>КД</t>
  </si>
  <si>
    <t>ректороманоскопия
A03.19.002</t>
  </si>
  <si>
    <t>колоноскопия
A03.18.001</t>
  </si>
  <si>
    <t>эзофагогастродуоденоскопия
A03.16.001</t>
  </si>
  <si>
    <t>рентгенография легких
A06.09.007</t>
  </si>
  <si>
    <t>компьютерная томография легких
A06.09.008.001</t>
  </si>
  <si>
    <t>исследования уровня гликированного гемоглобина в крови
A09.05.083</t>
  </si>
  <si>
    <t>5. Повторный прием (осмотр) врачом-урологом или врачом хирургом</t>
  </si>
  <si>
    <t>B01.053.002  B01.057.002</t>
  </si>
  <si>
    <t>на проведение профилактических осмотров и  диспансеризации определенных групп населения</t>
  </si>
  <si>
    <t>Дуплексное сканирование брахиоцефальных артерий с цветным допплеровским картированием кровотока 
A04.12.005.003</t>
  </si>
  <si>
    <t xml:space="preserve"> 
Исследование неспровоцированных дыхательных объемов и потоков (спирометрия) A12.09.001</t>
  </si>
  <si>
    <r>
      <t xml:space="preserve">проведение индивидуального или группового (школы для пациентов) углубленного профилактического консультирования в отделении (кабинете) медицинской профилактики, центре здоровья для граждан:
B04.070.003
B04.070.005 </t>
    </r>
    <r>
      <rPr>
        <sz val="20"/>
        <rFont val="Times New Roman"/>
        <family val="1"/>
        <charset val="204"/>
      </rPr>
      <t>**</t>
    </r>
  </si>
  <si>
    <t>*</t>
  </si>
  <si>
    <t>**</t>
  </si>
  <si>
    <t>вступает в силу с 1 апреля 2025 года</t>
  </si>
  <si>
    <t>распространяет свое действие на правоотношения, возникшие с 1 марта 2025 года</t>
  </si>
  <si>
    <t>(в редакции Дополнительного соглашения №4 от 30.04.2025)</t>
  </si>
  <si>
    <t>Коэффициенты уровня (подуровня) медицинской организации</t>
  </si>
  <si>
    <r>
      <t xml:space="preserve">Осмотр (консультация) врачом-неврологом или врачом-хирургом или врачом-урологом или врачом-акушером-гинекологом или врачом-оториноларингологом или врачом-офтальмологом или 
врачом-терапевтом или врачом-колопроктологом или врачом-дерматовенерологом:
B04.023.002; B04.057.002; B04.053.002; B04.001.002; B01.028.001; B04.029.002;
 B04.047.002; B04.008.002; B01.018.001 </t>
    </r>
    <r>
      <rPr>
        <sz val="20"/>
        <rFont val="Times New Roman"/>
        <family val="1"/>
        <charset val="204"/>
      </rPr>
      <t>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</si>
</sst>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0"/>
  </numFmts>
  <fonts count="19" x14ac:knownFonts="1">
    <font>
      <sz val="11"/>
      <color theme="1"/>
      <name val="Calibri"/>
      <family val="2"/>
      <charset val="204"/>
      <scheme val="minor"/>
    </font>
    <font>
      <sz val="12"/>
      <name val="Arial Cyr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name val="Arial Cyr"/>
      <charset val="204"/>
    </font>
    <font>
      <sz val="14"/>
      <name val="Times New Roman"/>
      <family val="1"/>
      <charset val="204"/>
    </font>
    <font>
      <sz val="11"/>
      <name val="Arial Cyr"/>
      <charset val="204"/>
    </font>
    <font>
      <sz val="14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20"/>
      <name val="Times New Roman"/>
      <family val="1"/>
      <charset val="204"/>
    </font>
    <font>
      <sz val="20"/>
      <name val="Arial Cyr"/>
      <charset val="204"/>
    </font>
  </fonts>
  <fills count="2">
    <fill>
      <patternFill patternType="none"/>
    </fill>
    <fill>
      <patternFill patternType="gray125"/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338">
    <xf numFmtId="0" fontId="0" fillId="0" borderId="0" xfId="0"/>
    <xf numFmtId="0" fontId="1" fillId="0" borderId="0" xfId="1"/>
    <xf numFmtId="0" fontId="1" fillId="0" borderId="0" xfId="1" applyFill="1"/>
    <xf numFmtId="0" fontId="3" fillId="0" borderId="0" xfId="1" applyFont="1" applyAlignment="1"/>
    <xf numFmtId="0" fontId="4" fillId="0" borderId="0" xfId="1" applyFont="1" applyAlignment="1">
      <alignment horizontal="center" wrapText="1"/>
    </xf>
    <xf numFmtId="0" fontId="5" fillId="0" borderId="0" xfId="1" applyFont="1" applyFill="1" applyBorder="1" applyAlignment="1">
      <alignment horizontal="right"/>
    </xf>
    <xf numFmtId="0" fontId="8" fillId="0" borderId="21" xfId="1" applyFont="1" applyBorder="1" applyAlignment="1">
      <alignment horizontal="center"/>
    </xf>
    <xf numFmtId="0" fontId="8" fillId="0" borderId="23" xfId="1" applyFont="1" applyBorder="1" applyAlignment="1">
      <alignment horizontal="center"/>
    </xf>
    <xf numFmtId="0" fontId="8" fillId="0" borderId="31" xfId="1" applyFont="1" applyBorder="1" applyAlignment="1">
      <alignment horizontal="center"/>
    </xf>
    <xf numFmtId="0" fontId="8" fillId="0" borderId="38" xfId="1" applyFont="1" applyBorder="1" applyAlignment="1">
      <alignment horizontal="center"/>
    </xf>
    <xf numFmtId="0" fontId="2" fillId="0" borderId="0" xfId="1" applyFont="1" applyAlignment="1">
      <alignment horizontal="center" wrapText="1"/>
    </xf>
    <xf numFmtId="0" fontId="11" fillId="0" borderId="0" xfId="1" applyFont="1"/>
    <xf numFmtId="0" fontId="8" fillId="0" borderId="0" xfId="1" applyFont="1" applyBorder="1" applyAlignment="1">
      <alignment horizontal="center"/>
    </xf>
    <xf numFmtId="3" fontId="8" fillId="0" borderId="0" xfId="1" applyNumberFormat="1" applyFont="1" applyBorder="1" applyAlignment="1">
      <alignment horizontal="center" vertical="center"/>
    </xf>
    <xf numFmtId="3" fontId="8" fillId="0" borderId="0" xfId="1" applyNumberFormat="1" applyFont="1" applyBorder="1" applyAlignment="1">
      <alignment horizontal="center"/>
    </xf>
    <xf numFmtId="3" fontId="8" fillId="0" borderId="0" xfId="1" applyNumberFormat="1" applyFont="1" applyBorder="1" applyAlignment="1">
      <alignment horizontal="center" wrapText="1"/>
    </xf>
    <xf numFmtId="0" fontId="7" fillId="0" borderId="0" xfId="1" applyFont="1"/>
    <xf numFmtId="0" fontId="7" fillId="0" borderId="0" xfId="1" applyFont="1" applyAlignment="1">
      <alignment horizontal="right"/>
    </xf>
    <xf numFmtId="3" fontId="1" fillId="0" borderId="0" xfId="1" applyNumberFormat="1"/>
    <xf numFmtId="165" fontId="1" fillId="0" borderId="0" xfId="1" applyNumberFormat="1"/>
    <xf numFmtId="4" fontId="8" fillId="0" borderId="33" xfId="1" applyNumberFormat="1" applyFont="1" applyBorder="1" applyAlignment="1">
      <alignment horizontal="center"/>
    </xf>
    <xf numFmtId="4" fontId="8" fillId="0" borderId="34" xfId="1" applyNumberFormat="1" applyFont="1" applyBorder="1" applyAlignment="1">
      <alignment horizontal="center"/>
    </xf>
    <xf numFmtId="4" fontId="8" fillId="0" borderId="35" xfId="1" applyNumberFormat="1" applyFont="1" applyBorder="1" applyAlignment="1">
      <alignment horizontal="center"/>
    </xf>
    <xf numFmtId="4" fontId="8" fillId="0" borderId="8" xfId="1" applyNumberFormat="1" applyFont="1" applyBorder="1" applyAlignment="1">
      <alignment horizontal="center"/>
    </xf>
    <xf numFmtId="4" fontId="8" fillId="0" borderId="10" xfId="1" applyNumberFormat="1" applyFont="1" applyBorder="1" applyAlignment="1">
      <alignment horizontal="center"/>
    </xf>
    <xf numFmtId="4" fontId="8" fillId="0" borderId="12" xfId="1" applyNumberFormat="1" applyFont="1" applyBorder="1" applyAlignment="1">
      <alignment horizontal="center"/>
    </xf>
    <xf numFmtId="4" fontId="8" fillId="0" borderId="28" xfId="1" applyNumberFormat="1" applyFont="1" applyBorder="1" applyAlignment="1">
      <alignment horizontal="center"/>
    </xf>
    <xf numFmtId="4" fontId="8" fillId="0" borderId="39" xfId="1" applyNumberFormat="1" applyFont="1" applyBorder="1" applyAlignment="1">
      <alignment horizontal="center"/>
    </xf>
    <xf numFmtId="4" fontId="8" fillId="0" borderId="0" xfId="1" applyNumberFormat="1" applyFont="1" applyBorder="1" applyAlignment="1">
      <alignment horizontal="center"/>
    </xf>
    <xf numFmtId="0" fontId="2" fillId="0" borderId="0" xfId="1" applyFont="1" applyFill="1" applyAlignment="1">
      <alignment wrapText="1"/>
    </xf>
    <xf numFmtId="0" fontId="1" fillId="0" borderId="0" xfId="1" applyFill="1" applyBorder="1"/>
    <xf numFmtId="165" fontId="1" fillId="0" borderId="0" xfId="1" applyNumberFormat="1" applyFill="1" applyBorder="1"/>
    <xf numFmtId="0" fontId="7" fillId="0" borderId="38" xfId="1" applyFont="1" applyFill="1" applyBorder="1" applyAlignment="1">
      <alignment wrapText="1"/>
    </xf>
    <xf numFmtId="0" fontId="7" fillId="0" borderId="0" xfId="1" applyFont="1" applyFill="1" applyBorder="1" applyAlignment="1">
      <alignment wrapText="1"/>
    </xf>
    <xf numFmtId="3" fontId="10" fillId="0" borderId="0" xfId="1" applyNumberFormat="1" applyFont="1" applyFill="1" applyBorder="1" applyAlignment="1">
      <alignment horizontal="center"/>
    </xf>
    <xf numFmtId="165" fontId="1" fillId="0" borderId="0" xfId="1" applyNumberFormat="1" applyFill="1"/>
    <xf numFmtId="3" fontId="1" fillId="0" borderId="0" xfId="1" applyNumberFormat="1" applyFill="1"/>
    <xf numFmtId="0" fontId="7" fillId="0" borderId="23" xfId="1" applyFont="1" applyFill="1" applyBorder="1" applyAlignment="1">
      <alignment wrapText="1"/>
    </xf>
    <xf numFmtId="0" fontId="7" fillId="0" borderId="31" xfId="1" applyFont="1" applyFill="1" applyBorder="1" applyAlignment="1">
      <alignment wrapText="1"/>
    </xf>
    <xf numFmtId="0" fontId="2" fillId="0" borderId="0" xfId="1" applyFont="1" applyFill="1" applyBorder="1" applyAlignment="1">
      <alignment wrapText="1"/>
    </xf>
    <xf numFmtId="0" fontId="2" fillId="0" borderId="0" xfId="1" applyFont="1" applyFill="1" applyBorder="1" applyAlignment="1">
      <alignment horizontal="right"/>
    </xf>
    <xf numFmtId="0" fontId="2" fillId="0" borderId="0" xfId="1" applyFont="1" applyFill="1" applyAlignment="1"/>
    <xf numFmtId="0" fontId="5" fillId="0" borderId="0" xfId="1" applyFont="1" applyFill="1" applyBorder="1" applyAlignment="1"/>
    <xf numFmtId="0" fontId="5" fillId="0" borderId="0" xfId="1" applyFont="1" applyFill="1" applyBorder="1" applyAlignment="1">
      <alignment horizontal="center"/>
    </xf>
    <xf numFmtId="0" fontId="5" fillId="0" borderId="0" xfId="1" applyFont="1" applyFill="1"/>
    <xf numFmtId="0" fontId="2" fillId="0" borderId="0" xfId="1" applyFont="1" applyFill="1" applyBorder="1" applyAlignment="1"/>
    <xf numFmtId="0" fontId="5" fillId="0" borderId="0" xfId="1" applyFont="1" applyFill="1" applyBorder="1" applyAlignment="1">
      <alignment vertical="center" wrapText="1"/>
    </xf>
    <xf numFmtId="0" fontId="7" fillId="0" borderId="28" xfId="1" applyFont="1" applyFill="1" applyBorder="1" applyAlignment="1">
      <alignment wrapText="1"/>
    </xf>
    <xf numFmtId="3" fontId="10" fillId="0" borderId="0" xfId="1" applyNumberFormat="1" applyFont="1" applyFill="1" applyBorder="1"/>
    <xf numFmtId="0" fontId="7" fillId="0" borderId="10" xfId="1" applyFont="1" applyFill="1" applyBorder="1" applyAlignment="1">
      <alignment wrapText="1"/>
    </xf>
    <xf numFmtId="0" fontId="7" fillId="0" borderId="12" xfId="1" applyFont="1" applyFill="1" applyBorder="1" applyAlignment="1">
      <alignment wrapText="1"/>
    </xf>
    <xf numFmtId="3" fontId="10" fillId="0" borderId="0" xfId="1" applyNumberFormat="1" applyFont="1" applyFill="1" applyBorder="1" applyAlignment="1"/>
    <xf numFmtId="0" fontId="7" fillId="0" borderId="0" xfId="1" applyFont="1" applyFill="1" applyBorder="1" applyAlignment="1">
      <alignment vertical="center" wrapText="1"/>
    </xf>
    <xf numFmtId="4" fontId="10" fillId="0" borderId="0" xfId="1" applyNumberFormat="1" applyFont="1" applyFill="1" applyBorder="1"/>
    <xf numFmtId="0" fontId="4" fillId="0" borderId="0" xfId="1" applyFont="1" applyFill="1" applyAlignment="1">
      <alignment horizontal="center" wrapText="1"/>
    </xf>
    <xf numFmtId="3" fontId="8" fillId="0" borderId="0" xfId="1" applyNumberFormat="1" applyFont="1" applyFill="1" applyBorder="1" applyAlignment="1">
      <alignment horizontal="center" wrapText="1"/>
    </xf>
    <xf numFmtId="3" fontId="8" fillId="0" borderId="0" xfId="1" applyNumberFormat="1" applyFont="1" applyFill="1" applyBorder="1" applyAlignment="1">
      <alignment horizontal="center" vertical="center"/>
    </xf>
    <xf numFmtId="4" fontId="10" fillId="0" borderId="0" xfId="1" applyNumberFormat="1" applyFont="1" applyFill="1" applyBorder="1" applyAlignment="1">
      <alignment horizontal="center"/>
    </xf>
    <xf numFmtId="4" fontId="2" fillId="0" borderId="0" xfId="1" applyNumberFormat="1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/>
    </xf>
    <xf numFmtId="0" fontId="7" fillId="0" borderId="0" xfId="1" applyFont="1" applyFill="1" applyBorder="1" applyAlignment="1">
      <alignment horizontal="center" vertical="center" wrapText="1"/>
    </xf>
    <xf numFmtId="4" fontId="2" fillId="0" borderId="12" xfId="1" applyNumberFormat="1" applyFont="1" applyFill="1" applyBorder="1" applyAlignment="1">
      <alignment horizontal="center"/>
    </xf>
    <xf numFmtId="4" fontId="2" fillId="0" borderId="8" xfId="1" applyNumberFormat="1" applyFont="1" applyFill="1" applyBorder="1" applyAlignment="1">
      <alignment horizontal="center"/>
    </xf>
    <xf numFmtId="4" fontId="2" fillId="0" borderId="10" xfId="1" applyNumberFormat="1" applyFont="1" applyFill="1" applyBorder="1" applyAlignment="1">
      <alignment horizontal="center"/>
    </xf>
    <xf numFmtId="0" fontId="9" fillId="0" borderId="0" xfId="1" applyFont="1" applyFill="1" applyBorder="1" applyAlignment="1">
      <alignment horizontal="right"/>
    </xf>
    <xf numFmtId="0" fontId="5" fillId="0" borderId="0" xfId="1" applyFont="1" applyFill="1" applyBorder="1" applyAlignment="1">
      <alignment horizontal="center" vertical="center" wrapText="1"/>
    </xf>
    <xf numFmtId="164" fontId="2" fillId="0" borderId="0" xfId="1" applyNumberFormat="1" applyFont="1" applyFill="1" applyBorder="1" applyAlignment="1">
      <alignment horizontal="center" vertical="center" wrapText="1"/>
    </xf>
    <xf numFmtId="4" fontId="2" fillId="0" borderId="10" xfId="1" applyNumberFormat="1" applyFont="1" applyFill="1" applyBorder="1" applyAlignment="1">
      <alignment horizontal="center"/>
    </xf>
    <xf numFmtId="4" fontId="2" fillId="0" borderId="12" xfId="1" applyNumberFormat="1" applyFont="1" applyFill="1" applyBorder="1" applyAlignment="1">
      <alignment horizontal="center"/>
    </xf>
    <xf numFmtId="0" fontId="7" fillId="0" borderId="0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wrapText="1"/>
    </xf>
    <xf numFmtId="4" fontId="8" fillId="0" borderId="10" xfId="1" applyNumberFormat="1" applyFont="1" applyBorder="1" applyAlignment="1">
      <alignment horizontal="center"/>
    </xf>
    <xf numFmtId="4" fontId="8" fillId="0" borderId="12" xfId="1" applyNumberFormat="1" applyFont="1" applyBorder="1" applyAlignment="1">
      <alignment horizontal="center"/>
    </xf>
    <xf numFmtId="4" fontId="8" fillId="0" borderId="0" xfId="1" applyNumberFormat="1" applyFont="1" applyFill="1" applyBorder="1" applyAlignment="1">
      <alignment horizontal="center"/>
    </xf>
    <xf numFmtId="4" fontId="8" fillId="0" borderId="8" xfId="1" applyNumberFormat="1" applyFont="1" applyBorder="1" applyAlignment="1">
      <alignment horizontal="center"/>
    </xf>
    <xf numFmtId="4" fontId="8" fillId="0" borderId="28" xfId="1" applyNumberFormat="1" applyFont="1" applyBorder="1" applyAlignment="1">
      <alignment horizontal="center"/>
    </xf>
    <xf numFmtId="0" fontId="12" fillId="0" borderId="0" xfId="1" applyFont="1" applyFill="1"/>
    <xf numFmtId="0" fontId="7" fillId="0" borderId="21" xfId="1" applyFont="1" applyFill="1" applyBorder="1" applyAlignment="1">
      <alignment horizontal="center" wrapText="1"/>
    </xf>
    <xf numFmtId="0" fontId="7" fillId="0" borderId="38" xfId="1" applyFont="1" applyFill="1" applyBorder="1" applyAlignment="1">
      <alignment horizontal="center" wrapText="1"/>
    </xf>
    <xf numFmtId="0" fontId="7" fillId="0" borderId="0" xfId="1" applyFont="1" applyFill="1" applyBorder="1" applyAlignment="1">
      <alignment horizontal="center" wrapText="1"/>
    </xf>
    <xf numFmtId="4" fontId="10" fillId="0" borderId="0" xfId="1" applyNumberFormat="1" applyFont="1" applyFill="1" applyBorder="1" applyAlignment="1">
      <alignment horizontal="center" wrapText="1"/>
    </xf>
    <xf numFmtId="0" fontId="15" fillId="0" borderId="22" xfId="0" applyFont="1" applyFill="1" applyBorder="1" applyAlignment="1">
      <alignment horizontal="right" vertical="center" wrapText="1"/>
    </xf>
    <xf numFmtId="49" fontId="15" fillId="0" borderId="1" xfId="2" applyNumberFormat="1" applyFont="1" applyFill="1" applyBorder="1" applyAlignment="1">
      <alignment horizontal="center" wrapText="1"/>
    </xf>
    <xf numFmtId="4" fontId="10" fillId="0" borderId="28" xfId="1" applyNumberFormat="1" applyFont="1" applyFill="1" applyBorder="1" applyAlignment="1">
      <alignment horizontal="center" wrapText="1"/>
    </xf>
    <xf numFmtId="4" fontId="10" fillId="0" borderId="37" xfId="1" applyNumberFormat="1" applyFont="1" applyFill="1" applyBorder="1" applyAlignment="1">
      <alignment horizontal="center" wrapText="1"/>
    </xf>
    <xf numFmtId="4" fontId="10" fillId="0" borderId="28" xfId="1" applyNumberFormat="1" applyFont="1" applyFill="1" applyBorder="1" applyAlignment="1">
      <alignment horizontal="center"/>
    </xf>
    <xf numFmtId="4" fontId="10" fillId="0" borderId="49" xfId="1" applyNumberFormat="1" applyFont="1" applyFill="1" applyBorder="1" applyAlignment="1">
      <alignment horizontal="center"/>
    </xf>
    <xf numFmtId="4" fontId="10" fillId="0" borderId="50" xfId="1" applyNumberFormat="1" applyFont="1" applyFill="1" applyBorder="1" applyAlignment="1">
      <alignment horizontal="center"/>
    </xf>
    <xf numFmtId="4" fontId="10" fillId="0" borderId="37" xfId="1" applyNumberFormat="1" applyFont="1" applyFill="1" applyBorder="1" applyAlignment="1">
      <alignment horizontal="center"/>
    </xf>
    <xf numFmtId="0" fontId="14" fillId="0" borderId="22" xfId="0" applyFont="1" applyFill="1" applyBorder="1" applyAlignment="1">
      <alignment horizontal="left" vertical="center" wrapText="1"/>
    </xf>
    <xf numFmtId="49" fontId="15" fillId="0" borderId="1" xfId="2" applyNumberFormat="1" applyFont="1" applyFill="1" applyBorder="1" applyAlignment="1">
      <alignment horizontal="center" vertical="center" wrapText="1"/>
    </xf>
    <xf numFmtId="0" fontId="14" fillId="0" borderId="22" xfId="0" applyFont="1" applyFill="1" applyBorder="1" applyAlignment="1">
      <alignment horizontal="left" wrapText="1"/>
    </xf>
    <xf numFmtId="0" fontId="5" fillId="0" borderId="38" xfId="1" applyFont="1" applyFill="1" applyBorder="1" applyAlignment="1">
      <alignment vertical="center" wrapText="1"/>
    </xf>
    <xf numFmtId="0" fontId="7" fillId="0" borderId="38" xfId="1" applyFont="1" applyFill="1" applyBorder="1" applyAlignment="1">
      <alignment horizontal="right" vertical="center" wrapText="1"/>
    </xf>
    <xf numFmtId="0" fontId="5" fillId="0" borderId="31" xfId="1" applyFont="1" applyFill="1" applyBorder="1" applyAlignment="1">
      <alignment vertical="center" wrapText="1"/>
    </xf>
    <xf numFmtId="49" fontId="15" fillId="0" borderId="25" xfId="2" applyNumberFormat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/>
    </xf>
    <xf numFmtId="0" fontId="8" fillId="0" borderId="0" xfId="1" applyFont="1" applyFill="1" applyBorder="1" applyAlignment="1">
      <alignment horizontal="center"/>
    </xf>
    <xf numFmtId="3" fontId="8" fillId="0" borderId="0" xfId="1" applyNumberFormat="1" applyFont="1" applyFill="1" applyBorder="1" applyAlignment="1">
      <alignment horizontal="center"/>
    </xf>
    <xf numFmtId="0" fontId="7" fillId="0" borderId="20" xfId="1" applyFont="1" applyFill="1" applyBorder="1" applyAlignment="1">
      <alignment horizontal="center"/>
    </xf>
    <xf numFmtId="0" fontId="5" fillId="0" borderId="55" xfId="1" applyFont="1" applyFill="1" applyBorder="1" applyAlignment="1"/>
    <xf numFmtId="4" fontId="9" fillId="0" borderId="54" xfId="1" applyNumberFormat="1" applyFont="1" applyFill="1" applyBorder="1"/>
    <xf numFmtId="4" fontId="10" fillId="0" borderId="49" xfId="1" applyNumberFormat="1" applyFont="1" applyFill="1" applyBorder="1" applyAlignment="1">
      <alignment horizontal="center"/>
    </xf>
    <xf numFmtId="4" fontId="10" fillId="0" borderId="50" xfId="1" applyNumberFormat="1" applyFont="1" applyFill="1" applyBorder="1" applyAlignment="1">
      <alignment horizontal="center"/>
    </xf>
    <xf numFmtId="4" fontId="10" fillId="0" borderId="37" xfId="1" applyNumberFormat="1" applyFont="1" applyFill="1" applyBorder="1" applyAlignment="1">
      <alignment horizontal="center"/>
    </xf>
    <xf numFmtId="4" fontId="8" fillId="0" borderId="0" xfId="1" applyNumberFormat="1" applyFont="1" applyFill="1" applyBorder="1" applyAlignment="1">
      <alignment horizontal="center"/>
    </xf>
    <xf numFmtId="0" fontId="7" fillId="0" borderId="0" xfId="1" applyFont="1" applyFill="1" applyBorder="1" applyAlignment="1">
      <alignment horizontal="center" vertical="center" wrapText="1"/>
    </xf>
    <xf numFmtId="4" fontId="7" fillId="0" borderId="20" xfId="1" applyNumberFormat="1" applyFont="1" applyFill="1" applyBorder="1"/>
    <xf numFmtId="4" fontId="7" fillId="0" borderId="1" xfId="1" applyNumberFormat="1" applyFont="1" applyFill="1" applyBorder="1"/>
    <xf numFmtId="0" fontId="7" fillId="0" borderId="0" xfId="1" applyFont="1" applyFill="1"/>
    <xf numFmtId="0" fontId="7" fillId="0" borderId="0" xfId="1" applyFont="1" applyFill="1" applyBorder="1" applyAlignment="1">
      <alignment horizontal="center" vertical="center" wrapText="1"/>
    </xf>
    <xf numFmtId="4" fontId="5" fillId="0" borderId="55" xfId="1" applyNumberFormat="1" applyFont="1" applyFill="1" applyBorder="1" applyAlignment="1"/>
    <xf numFmtId="4" fontId="7" fillId="0" borderId="45" xfId="1" applyNumberFormat="1" applyFont="1" applyFill="1" applyBorder="1" applyAlignment="1"/>
    <xf numFmtId="4" fontId="7" fillId="0" borderId="48" xfId="1" applyNumberFormat="1" applyFont="1" applyFill="1" applyBorder="1" applyAlignment="1"/>
    <xf numFmtId="4" fontId="1" fillId="0" borderId="0" xfId="1" applyNumberFormat="1"/>
    <xf numFmtId="49" fontId="15" fillId="0" borderId="0" xfId="2" applyNumberFormat="1" applyFont="1" applyFill="1" applyBorder="1" applyAlignment="1">
      <alignment horizontal="center" vertical="center" wrapText="1"/>
    </xf>
    <xf numFmtId="0" fontId="18" fillId="0" borderId="0" xfId="1" applyFont="1" applyAlignment="1">
      <alignment horizontal="right"/>
    </xf>
    <xf numFmtId="0" fontId="10" fillId="0" borderId="0" xfId="1" applyFont="1" applyFill="1"/>
    <xf numFmtId="0" fontId="7" fillId="0" borderId="56" xfId="1" applyFont="1" applyFill="1" applyBorder="1" applyAlignment="1">
      <alignment horizontal="center" vertical="center"/>
    </xf>
    <xf numFmtId="0" fontId="7" fillId="0" borderId="3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4" fontId="7" fillId="0" borderId="48" xfId="1" applyNumberFormat="1" applyFont="1" applyFill="1" applyBorder="1" applyAlignment="1">
      <alignment horizontal="center"/>
    </xf>
    <xf numFmtId="4" fontId="7" fillId="0" borderId="34" xfId="1" applyNumberFormat="1" applyFont="1" applyFill="1" applyBorder="1" applyAlignment="1">
      <alignment horizontal="center"/>
    </xf>
    <xf numFmtId="4" fontId="7" fillId="0" borderId="47" xfId="1" applyNumberFormat="1" applyFont="1" applyFill="1" applyBorder="1" applyAlignment="1">
      <alignment horizontal="center"/>
    </xf>
    <xf numFmtId="4" fontId="7" fillId="0" borderId="45" xfId="1" applyNumberFormat="1" applyFont="1" applyFill="1" applyBorder="1" applyAlignment="1">
      <alignment horizontal="center"/>
    </xf>
    <xf numFmtId="4" fontId="7" fillId="0" borderId="33" xfId="1" applyNumberFormat="1" applyFont="1" applyFill="1" applyBorder="1" applyAlignment="1">
      <alignment horizontal="center"/>
    </xf>
    <xf numFmtId="4" fontId="7" fillId="0" borderId="43" xfId="1" applyNumberFormat="1" applyFont="1" applyFill="1" applyBorder="1" applyAlignment="1">
      <alignment horizontal="center"/>
    </xf>
    <xf numFmtId="0" fontId="3" fillId="0" borderId="3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4" fontId="9" fillId="0" borderId="55" xfId="1" applyNumberFormat="1" applyFont="1" applyFill="1" applyBorder="1" applyAlignment="1">
      <alignment horizontal="center"/>
    </xf>
    <xf numFmtId="4" fontId="9" fillId="0" borderId="4" xfId="1" applyNumberFormat="1" applyFont="1" applyFill="1" applyBorder="1" applyAlignment="1">
      <alignment horizontal="center"/>
    </xf>
    <xf numFmtId="4" fontId="9" fillId="0" borderId="57" xfId="1" applyNumberFormat="1" applyFont="1" applyFill="1" applyBorder="1" applyAlignment="1">
      <alignment horizontal="center"/>
    </xf>
    <xf numFmtId="3" fontId="8" fillId="0" borderId="10" xfId="1" applyNumberFormat="1" applyFont="1" applyBorder="1" applyAlignment="1">
      <alignment horizontal="center" wrapText="1"/>
    </xf>
    <xf numFmtId="3" fontId="8" fillId="0" borderId="34" xfId="1" applyNumberFormat="1" applyFont="1" applyBorder="1" applyAlignment="1">
      <alignment horizontal="center" wrapText="1"/>
    </xf>
    <xf numFmtId="3" fontId="8" fillId="0" borderId="11" xfId="1" applyNumberFormat="1" applyFont="1" applyBorder="1" applyAlignment="1">
      <alignment horizontal="center" wrapText="1"/>
    </xf>
    <xf numFmtId="4" fontId="8" fillId="0" borderId="10" xfId="1" applyNumberFormat="1" applyFont="1" applyBorder="1" applyAlignment="1">
      <alignment horizontal="center"/>
    </xf>
    <xf numFmtId="4" fontId="8" fillId="0" borderId="11" xfId="1" applyNumberFormat="1" applyFont="1" applyBorder="1" applyAlignment="1">
      <alignment horizontal="center"/>
    </xf>
    <xf numFmtId="4" fontId="8" fillId="0" borderId="10" xfId="1" applyNumberFormat="1" applyFont="1" applyFill="1" applyBorder="1" applyAlignment="1">
      <alignment horizontal="center"/>
    </xf>
    <xf numFmtId="4" fontId="8" fillId="0" borderId="11" xfId="1" applyNumberFormat="1" applyFont="1" applyFill="1" applyBorder="1" applyAlignment="1">
      <alignment horizontal="center"/>
    </xf>
    <xf numFmtId="3" fontId="8" fillId="0" borderId="12" xfId="1" applyNumberFormat="1" applyFont="1" applyBorder="1" applyAlignment="1">
      <alignment horizontal="center" wrapText="1"/>
    </xf>
    <xf numFmtId="3" fontId="8" fillId="0" borderId="35" xfId="1" applyNumberFormat="1" applyFont="1" applyBorder="1" applyAlignment="1">
      <alignment horizontal="center" wrapText="1"/>
    </xf>
    <xf numFmtId="3" fontId="8" fillId="0" borderId="13" xfId="1" applyNumberFormat="1" applyFont="1" applyBorder="1" applyAlignment="1">
      <alignment horizontal="center" wrapText="1"/>
    </xf>
    <xf numFmtId="4" fontId="8" fillId="0" borderId="12" xfId="1" applyNumberFormat="1" applyFont="1" applyBorder="1" applyAlignment="1">
      <alignment horizontal="center"/>
    </xf>
    <xf numFmtId="4" fontId="8" fillId="0" borderId="13" xfId="1" applyNumberFormat="1" applyFont="1" applyBorder="1" applyAlignment="1">
      <alignment horizontal="center"/>
    </xf>
    <xf numFmtId="4" fontId="8" fillId="0" borderId="12" xfId="1" applyNumberFormat="1" applyFont="1" applyFill="1" applyBorder="1" applyAlignment="1">
      <alignment horizontal="center"/>
    </xf>
    <xf numFmtId="4" fontId="8" fillId="0" borderId="13" xfId="1" applyNumberFormat="1" applyFont="1" applyFill="1" applyBorder="1" applyAlignment="1">
      <alignment horizontal="center"/>
    </xf>
    <xf numFmtId="0" fontId="2" fillId="0" borderId="15" xfId="1" applyFont="1" applyFill="1" applyBorder="1" applyAlignment="1">
      <alignment horizontal="left" wrapText="1"/>
    </xf>
    <xf numFmtId="4" fontId="10" fillId="0" borderId="28" xfId="1" applyNumberFormat="1" applyFont="1" applyFill="1" applyBorder="1" applyAlignment="1">
      <alignment horizontal="center" wrapText="1"/>
    </xf>
    <xf numFmtId="4" fontId="10" fillId="0" borderId="37" xfId="1" applyNumberFormat="1" applyFont="1" applyFill="1" applyBorder="1" applyAlignment="1">
      <alignment horizontal="center" wrapText="1"/>
    </xf>
    <xf numFmtId="4" fontId="10" fillId="0" borderId="28" xfId="1" applyNumberFormat="1" applyFont="1" applyFill="1" applyBorder="1" applyAlignment="1">
      <alignment horizontal="center"/>
    </xf>
    <xf numFmtId="4" fontId="10" fillId="0" borderId="49" xfId="1" applyNumberFormat="1" applyFont="1" applyFill="1" applyBorder="1" applyAlignment="1">
      <alignment horizontal="center"/>
    </xf>
    <xf numFmtId="4" fontId="10" fillId="0" borderId="50" xfId="1" applyNumberFormat="1" applyFont="1" applyFill="1" applyBorder="1" applyAlignment="1">
      <alignment horizontal="center"/>
    </xf>
    <xf numFmtId="4" fontId="10" fillId="0" borderId="37" xfId="1" applyNumberFormat="1" applyFont="1" applyFill="1" applyBorder="1" applyAlignment="1">
      <alignment horizontal="center"/>
    </xf>
    <xf numFmtId="49" fontId="8" fillId="0" borderId="10" xfId="1" applyNumberFormat="1" applyFont="1" applyBorder="1" applyAlignment="1">
      <alignment horizontal="center" wrapText="1"/>
    </xf>
    <xf numFmtId="49" fontId="8" fillId="0" borderId="34" xfId="1" applyNumberFormat="1" applyFont="1" applyBorder="1" applyAlignment="1">
      <alignment horizontal="center" wrapText="1"/>
    </xf>
    <xf numFmtId="49" fontId="8" fillId="0" borderId="11" xfId="1" applyNumberFormat="1" applyFont="1" applyBorder="1" applyAlignment="1">
      <alignment horizontal="center" wrapText="1"/>
    </xf>
    <xf numFmtId="3" fontId="8" fillId="0" borderId="28" xfId="1" applyNumberFormat="1" applyFont="1" applyBorder="1" applyAlignment="1">
      <alignment horizontal="center" wrapText="1"/>
    </xf>
    <xf numFmtId="3" fontId="8" fillId="0" borderId="39" xfId="1" applyNumberFormat="1" applyFont="1" applyBorder="1" applyAlignment="1">
      <alignment horizontal="center" wrapText="1"/>
    </xf>
    <xf numFmtId="3" fontId="8" fillId="0" borderId="37" xfId="1" applyNumberFormat="1" applyFont="1" applyBorder="1" applyAlignment="1">
      <alignment horizontal="center" wrapText="1"/>
    </xf>
    <xf numFmtId="4" fontId="8" fillId="0" borderId="28" xfId="1" applyNumberFormat="1" applyFont="1" applyBorder="1" applyAlignment="1">
      <alignment horizontal="center"/>
    </xf>
    <xf numFmtId="4" fontId="8" fillId="0" borderId="37" xfId="1" applyNumberFormat="1" applyFont="1" applyBorder="1" applyAlignment="1">
      <alignment horizontal="center"/>
    </xf>
    <xf numFmtId="4" fontId="8" fillId="0" borderId="28" xfId="1" applyNumberFormat="1" applyFont="1" applyFill="1" applyBorder="1" applyAlignment="1">
      <alignment horizontal="center"/>
    </xf>
    <xf numFmtId="4" fontId="8" fillId="0" borderId="37" xfId="1" applyNumberFormat="1" applyFont="1" applyFill="1" applyBorder="1" applyAlignment="1">
      <alignment horizontal="center"/>
    </xf>
    <xf numFmtId="49" fontId="8" fillId="0" borderId="10" xfId="1" applyNumberFormat="1" applyFont="1" applyBorder="1" applyAlignment="1">
      <alignment horizontal="center"/>
    </xf>
    <xf numFmtId="49" fontId="8" fillId="0" borderId="34" xfId="1" applyNumberFormat="1" applyFont="1" applyBorder="1" applyAlignment="1">
      <alignment horizontal="center"/>
    </xf>
    <xf numFmtId="49" fontId="8" fillId="0" borderId="11" xfId="1" applyNumberFormat="1" applyFont="1" applyBorder="1" applyAlignment="1">
      <alignment horizontal="center"/>
    </xf>
    <xf numFmtId="3" fontId="8" fillId="0" borderId="10" xfId="1" applyNumberFormat="1" applyFont="1" applyBorder="1" applyAlignment="1">
      <alignment horizontal="center"/>
    </xf>
    <xf numFmtId="3" fontId="8" fillId="0" borderId="34" xfId="1" applyNumberFormat="1" applyFont="1" applyBorder="1" applyAlignment="1">
      <alignment horizontal="center"/>
    </xf>
    <xf numFmtId="3" fontId="8" fillId="0" borderId="11" xfId="1" applyNumberFormat="1" applyFont="1" applyBorder="1" applyAlignment="1">
      <alignment horizontal="center"/>
    </xf>
    <xf numFmtId="3" fontId="8" fillId="0" borderId="12" xfId="1" applyNumberFormat="1" applyFont="1" applyBorder="1" applyAlignment="1">
      <alignment horizontal="center"/>
    </xf>
    <xf numFmtId="3" fontId="8" fillId="0" borderId="35" xfId="1" applyNumberFormat="1" applyFont="1" applyBorder="1" applyAlignment="1">
      <alignment horizontal="center"/>
    </xf>
    <xf numFmtId="3" fontId="8" fillId="0" borderId="13" xfId="1" applyNumberFormat="1" applyFont="1" applyBorder="1" applyAlignment="1">
      <alignment horizontal="center"/>
    </xf>
    <xf numFmtId="0" fontId="7" fillId="0" borderId="3" xfId="1" applyFont="1" applyFill="1" applyBorder="1" applyAlignment="1">
      <alignment horizontal="center" wrapText="1"/>
    </xf>
    <xf numFmtId="0" fontId="7" fillId="0" borderId="4" xfId="1" applyFont="1" applyFill="1" applyBorder="1" applyAlignment="1">
      <alignment horizontal="center" wrapText="1"/>
    </xf>
    <xf numFmtId="0" fontId="7" fillId="0" borderId="5" xfId="1" applyFont="1" applyFill="1" applyBorder="1" applyAlignment="1">
      <alignment horizontal="center" wrapText="1"/>
    </xf>
    <xf numFmtId="164" fontId="5" fillId="0" borderId="3" xfId="1" applyNumberFormat="1" applyFont="1" applyFill="1" applyBorder="1" applyAlignment="1">
      <alignment horizontal="center" vertical="center" wrapText="1"/>
    </xf>
    <xf numFmtId="164" fontId="5" fillId="0" borderId="5" xfId="1" applyNumberFormat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3" fontId="8" fillId="0" borderId="8" xfId="1" applyNumberFormat="1" applyFont="1" applyBorder="1" applyAlignment="1">
      <alignment horizontal="center"/>
    </xf>
    <xf numFmtId="3" fontId="8" fillId="0" borderId="33" xfId="1" applyNumberFormat="1" applyFont="1" applyBorder="1" applyAlignment="1">
      <alignment horizontal="center"/>
    </xf>
    <xf numFmtId="3" fontId="8" fillId="0" borderId="9" xfId="1" applyNumberFormat="1" applyFont="1" applyBorder="1" applyAlignment="1">
      <alignment horizontal="center"/>
    </xf>
    <xf numFmtId="4" fontId="8" fillId="0" borderId="8" xfId="1" applyNumberFormat="1" applyFont="1" applyBorder="1" applyAlignment="1">
      <alignment horizontal="center"/>
    </xf>
    <xf numFmtId="4" fontId="8" fillId="0" borderId="9" xfId="1" applyNumberFormat="1" applyFont="1" applyBorder="1" applyAlignment="1">
      <alignment horizontal="center"/>
    </xf>
    <xf numFmtId="0" fontId="5" fillId="0" borderId="2" xfId="1" applyFont="1" applyFill="1" applyBorder="1" applyAlignment="1">
      <alignment horizontal="center" vertical="center" wrapText="1"/>
    </xf>
    <xf numFmtId="0" fontId="5" fillId="0" borderId="26" xfId="1" applyFont="1" applyFill="1" applyBorder="1" applyAlignment="1">
      <alignment horizontal="center" vertical="center" wrapText="1"/>
    </xf>
    <xf numFmtId="4" fontId="10" fillId="0" borderId="12" xfId="1" applyNumberFormat="1" applyFont="1" applyFill="1" applyBorder="1" applyAlignment="1">
      <alignment horizontal="center" wrapText="1"/>
    </xf>
    <xf numFmtId="4" fontId="10" fillId="0" borderId="13" xfId="1" applyNumberFormat="1" applyFont="1" applyFill="1" applyBorder="1" applyAlignment="1">
      <alignment horizontal="center" wrapText="1"/>
    </xf>
    <xf numFmtId="4" fontId="10" fillId="0" borderId="12" xfId="1" applyNumberFormat="1" applyFont="1" applyFill="1" applyBorder="1" applyAlignment="1">
      <alignment horizontal="center"/>
    </xf>
    <xf numFmtId="4" fontId="10" fillId="0" borderId="44" xfId="1" applyNumberFormat="1" applyFont="1" applyFill="1" applyBorder="1" applyAlignment="1">
      <alignment horizontal="center"/>
    </xf>
    <xf numFmtId="4" fontId="10" fillId="0" borderId="46" xfId="1" applyNumberFormat="1" applyFont="1" applyFill="1" applyBorder="1" applyAlignment="1">
      <alignment horizontal="center"/>
    </xf>
    <xf numFmtId="4" fontId="10" fillId="0" borderId="13" xfId="1" applyNumberFormat="1" applyFont="1" applyFill="1" applyBorder="1" applyAlignment="1">
      <alignment horizontal="center"/>
    </xf>
    <xf numFmtId="4" fontId="10" fillId="0" borderId="52" xfId="1" applyNumberFormat="1" applyFont="1" applyFill="1" applyBorder="1" applyAlignment="1">
      <alignment horizontal="center"/>
    </xf>
    <xf numFmtId="4" fontId="10" fillId="0" borderId="51" xfId="1" applyNumberFormat="1" applyFont="1" applyFill="1" applyBorder="1" applyAlignment="1">
      <alignment horizontal="center"/>
    </xf>
    <xf numFmtId="4" fontId="10" fillId="0" borderId="18" xfId="1" applyNumberFormat="1" applyFont="1" applyFill="1" applyBorder="1" applyAlignment="1">
      <alignment horizontal="center"/>
    </xf>
    <xf numFmtId="0" fontId="2" fillId="0" borderId="3" xfId="1" applyFont="1" applyFill="1" applyBorder="1" applyAlignment="1">
      <alignment horizontal="left" vertical="center" wrapText="1"/>
    </xf>
    <xf numFmtId="0" fontId="2" fillId="0" borderId="4" xfId="1" applyFont="1" applyFill="1" applyBorder="1" applyAlignment="1">
      <alignment horizontal="left" vertical="center" wrapText="1"/>
    </xf>
    <xf numFmtId="0" fontId="2" fillId="0" borderId="5" xfId="1" applyFont="1" applyFill="1" applyBorder="1" applyAlignment="1">
      <alignment horizontal="left" vertical="center" wrapText="1"/>
    </xf>
    <xf numFmtId="0" fontId="5" fillId="0" borderId="10" xfId="1" applyFont="1" applyFill="1" applyBorder="1" applyAlignment="1">
      <alignment horizontal="left" vertical="center" wrapText="1"/>
    </xf>
    <xf numFmtId="0" fontId="5" fillId="0" borderId="11" xfId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center"/>
    </xf>
    <xf numFmtId="0" fontId="5" fillId="0" borderId="17" xfId="1" applyFont="1" applyFill="1" applyBorder="1" applyAlignment="1">
      <alignment horizontal="center"/>
    </xf>
    <xf numFmtId="0" fontId="7" fillId="0" borderId="14" xfId="1" applyFont="1" applyFill="1" applyBorder="1" applyAlignment="1">
      <alignment horizontal="center" vertical="center"/>
    </xf>
    <xf numFmtId="0" fontId="7" fillId="0" borderId="6" xfId="1" applyFont="1" applyFill="1" applyBorder="1" applyAlignment="1">
      <alignment horizontal="center" vertical="center"/>
    </xf>
    <xf numFmtId="0" fontId="7" fillId="0" borderId="7" xfId="1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/>
    </xf>
    <xf numFmtId="0" fontId="7" fillId="0" borderId="27" xfId="1" applyFont="1" applyFill="1" applyBorder="1" applyAlignment="1">
      <alignment horizontal="center" vertical="center"/>
    </xf>
    <xf numFmtId="0" fontId="7" fillId="0" borderId="26" xfId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/>
    </xf>
    <xf numFmtId="0" fontId="2" fillId="0" borderId="4" xfId="1" applyFont="1" applyFill="1" applyBorder="1" applyAlignment="1">
      <alignment horizontal="center"/>
    </xf>
    <xf numFmtId="0" fontId="2" fillId="0" borderId="5" xfId="1" applyFont="1" applyFill="1" applyBorder="1" applyAlignment="1">
      <alignment horizontal="center"/>
    </xf>
    <xf numFmtId="0" fontId="5" fillId="0" borderId="14" xfId="1" applyFont="1" applyFill="1" applyBorder="1" applyAlignment="1">
      <alignment horizontal="center" vertical="center" wrapText="1"/>
    </xf>
    <xf numFmtId="0" fontId="5" fillId="0" borderId="16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18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32" xfId="1" applyFont="1" applyFill="1" applyBorder="1" applyAlignment="1">
      <alignment horizontal="center" vertical="center" wrapText="1"/>
    </xf>
    <xf numFmtId="164" fontId="2" fillId="0" borderId="3" xfId="1" applyNumberFormat="1" applyFont="1" applyFill="1" applyBorder="1" applyAlignment="1">
      <alignment horizontal="center" vertical="center" wrapText="1"/>
    </xf>
    <xf numFmtId="164" fontId="2" fillId="0" borderId="5" xfId="1" applyNumberFormat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7" fillId="0" borderId="27" xfId="1" applyFont="1" applyFill="1" applyBorder="1" applyAlignment="1">
      <alignment horizontal="center" vertical="center" wrapText="1"/>
    </xf>
    <xf numFmtId="0" fontId="7" fillId="0" borderId="38" xfId="1" applyFont="1" applyFill="1" applyBorder="1" applyAlignment="1">
      <alignment horizontal="center" vertical="center" wrapText="1"/>
    </xf>
    <xf numFmtId="4" fontId="10" fillId="0" borderId="8" xfId="1" applyNumberFormat="1" applyFont="1" applyFill="1" applyBorder="1" applyAlignment="1">
      <alignment horizontal="center"/>
    </xf>
    <xf numFmtId="4" fontId="10" fillId="0" borderId="43" xfId="1" applyNumberFormat="1" applyFont="1" applyFill="1" applyBorder="1" applyAlignment="1">
      <alignment horizontal="center"/>
    </xf>
    <xf numFmtId="4" fontId="10" fillId="0" borderId="45" xfId="1" applyNumberFormat="1" applyFont="1" applyFill="1" applyBorder="1" applyAlignment="1">
      <alignment horizontal="center"/>
    </xf>
    <xf numFmtId="4" fontId="10" fillId="0" borderId="9" xfId="1" applyNumberFormat="1" applyFont="1" applyFill="1" applyBorder="1" applyAlignment="1">
      <alignment horizontal="center"/>
    </xf>
    <xf numFmtId="4" fontId="10" fillId="0" borderId="10" xfId="1" applyNumberFormat="1" applyFont="1" applyFill="1" applyBorder="1" applyAlignment="1">
      <alignment horizontal="center" wrapText="1"/>
    </xf>
    <xf numFmtId="4" fontId="10" fillId="0" borderId="11" xfId="1" applyNumberFormat="1" applyFont="1" applyFill="1" applyBorder="1" applyAlignment="1">
      <alignment horizontal="center" wrapText="1"/>
    </xf>
    <xf numFmtId="4" fontId="10" fillId="0" borderId="10" xfId="1" applyNumberFormat="1" applyFont="1" applyFill="1" applyBorder="1" applyAlignment="1">
      <alignment horizontal="center"/>
    </xf>
    <xf numFmtId="4" fontId="10" fillId="0" borderId="47" xfId="1" applyNumberFormat="1" applyFont="1" applyFill="1" applyBorder="1" applyAlignment="1">
      <alignment horizontal="center"/>
    </xf>
    <xf numFmtId="4" fontId="10" fillId="0" borderId="48" xfId="1" applyNumberFormat="1" applyFont="1" applyFill="1" applyBorder="1" applyAlignment="1">
      <alignment horizontal="center"/>
    </xf>
    <xf numFmtId="4" fontId="10" fillId="0" borderId="11" xfId="1" applyNumberFormat="1" applyFont="1" applyFill="1" applyBorder="1" applyAlignment="1">
      <alignment horizontal="center"/>
    </xf>
    <xf numFmtId="4" fontId="10" fillId="0" borderId="8" xfId="1" applyNumberFormat="1" applyFont="1" applyFill="1" applyBorder="1" applyAlignment="1">
      <alignment horizontal="center" wrapText="1"/>
    </xf>
    <xf numFmtId="4" fontId="10" fillId="0" borderId="9" xfId="1" applyNumberFormat="1" applyFont="1" applyFill="1" applyBorder="1" applyAlignment="1">
      <alignment horizontal="center" wrapText="1"/>
    </xf>
    <xf numFmtId="4" fontId="8" fillId="0" borderId="8" xfId="1" applyNumberFormat="1" applyFont="1" applyFill="1" applyBorder="1" applyAlignment="1">
      <alignment horizontal="center"/>
    </xf>
    <xf numFmtId="4" fontId="8" fillId="0" borderId="9" xfId="1" applyNumberFormat="1" applyFont="1" applyFill="1" applyBorder="1" applyAlignment="1">
      <alignment horizontal="center"/>
    </xf>
    <xf numFmtId="0" fontId="2" fillId="0" borderId="0" xfId="1" applyFont="1" applyFill="1" applyAlignment="1">
      <alignment horizontal="left" wrapText="1"/>
    </xf>
    <xf numFmtId="0" fontId="6" fillId="0" borderId="2" xfId="1" applyFont="1" applyFill="1" applyBorder="1" applyAlignment="1">
      <alignment horizontal="center" vertical="center"/>
    </xf>
    <xf numFmtId="0" fontId="6" fillId="0" borderId="27" xfId="1" applyFont="1" applyFill="1" applyBorder="1" applyAlignment="1">
      <alignment horizontal="center" vertical="center"/>
    </xf>
    <xf numFmtId="0" fontId="6" fillId="0" borderId="26" xfId="1" applyFont="1" applyFill="1" applyBorder="1" applyAlignment="1">
      <alignment horizontal="center" vertical="center"/>
    </xf>
    <xf numFmtId="0" fontId="7" fillId="0" borderId="14" xfId="1" applyFont="1" applyFill="1" applyBorder="1" applyAlignment="1">
      <alignment horizontal="center" vertical="center" wrapText="1"/>
    </xf>
    <xf numFmtId="0" fontId="7" fillId="0" borderId="15" xfId="1" applyFont="1" applyFill="1" applyBorder="1" applyAlignment="1">
      <alignment horizontal="center" vertical="center" wrapText="1"/>
    </xf>
    <xf numFmtId="0" fontId="7" fillId="0" borderId="16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 wrapText="1"/>
    </xf>
    <xf numFmtId="0" fontId="7" fillId="0" borderId="32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17" xfId="1" applyFont="1" applyFill="1" applyBorder="1" applyAlignment="1">
      <alignment horizontal="center" vertical="center" wrapText="1"/>
    </xf>
    <xf numFmtId="0" fontId="7" fillId="0" borderId="18" xfId="1" applyFont="1" applyFill="1" applyBorder="1" applyAlignment="1">
      <alignment horizontal="center" vertical="center" wrapText="1"/>
    </xf>
    <xf numFmtId="0" fontId="2" fillId="0" borderId="14" xfId="1" applyFont="1" applyFill="1" applyBorder="1" applyAlignment="1">
      <alignment horizontal="center" vertical="center"/>
    </xf>
    <xf numFmtId="0" fontId="2" fillId="0" borderId="15" xfId="1" applyFont="1" applyFill="1" applyBorder="1" applyAlignment="1">
      <alignment horizontal="center" vertical="center"/>
    </xf>
    <xf numFmtId="0" fontId="2" fillId="0" borderId="16" xfId="1" applyFont="1" applyFill="1" applyBorder="1" applyAlignment="1">
      <alignment horizontal="center" vertical="center"/>
    </xf>
    <xf numFmtId="4" fontId="10" fillId="0" borderId="1" xfId="1" applyNumberFormat="1" applyFont="1" applyFill="1" applyBorder="1" applyAlignment="1">
      <alignment horizontal="center"/>
    </xf>
    <xf numFmtId="4" fontId="10" fillId="0" borderId="30" xfId="1" applyNumberFormat="1" applyFont="1" applyFill="1" applyBorder="1" applyAlignment="1">
      <alignment horizontal="center"/>
    </xf>
    <xf numFmtId="4" fontId="10" fillId="0" borderId="22" xfId="1" applyNumberFormat="1" applyFont="1" applyFill="1" applyBorder="1" applyAlignment="1">
      <alignment horizontal="center"/>
    </xf>
    <xf numFmtId="0" fontId="2" fillId="0" borderId="17" xfId="1" applyFont="1" applyFill="1" applyBorder="1" applyAlignment="1">
      <alignment horizontal="center"/>
    </xf>
    <xf numFmtId="0" fontId="5" fillId="0" borderId="17" xfId="1" applyFont="1" applyFill="1" applyBorder="1" applyAlignment="1">
      <alignment horizontal="right"/>
    </xf>
    <xf numFmtId="0" fontId="2" fillId="0" borderId="7" xfId="1" applyFont="1" applyFill="1" applyBorder="1" applyAlignment="1">
      <alignment horizontal="center" vertical="center"/>
    </xf>
    <xf numFmtId="0" fontId="2" fillId="0" borderId="17" xfId="1" applyFont="1" applyFill="1" applyBorder="1" applyAlignment="1">
      <alignment horizontal="center" vertical="center"/>
    </xf>
    <xf numFmtId="0" fontId="2" fillId="0" borderId="18" xfId="1" applyFont="1" applyFill="1" applyBorder="1" applyAlignment="1">
      <alignment horizontal="center" vertical="center"/>
    </xf>
    <xf numFmtId="0" fontId="7" fillId="0" borderId="7" xfId="1" applyFont="1" applyFill="1" applyBorder="1" applyAlignment="1">
      <alignment horizontal="center" wrapText="1"/>
    </xf>
    <xf numFmtId="0" fontId="7" fillId="0" borderId="17" xfId="1" applyFont="1" applyFill="1" applyBorder="1" applyAlignment="1">
      <alignment horizontal="center" wrapText="1"/>
    </xf>
    <xf numFmtId="0" fontId="7" fillId="0" borderId="18" xfId="1" applyFont="1" applyFill="1" applyBorder="1" applyAlignment="1">
      <alignment horizontal="center" wrapText="1"/>
    </xf>
    <xf numFmtId="4" fontId="10" fillId="0" borderId="20" xfId="1" applyNumberFormat="1" applyFont="1" applyFill="1" applyBorder="1" applyAlignment="1">
      <alignment horizontal="center"/>
    </xf>
    <xf numFmtId="4" fontId="10" fillId="0" borderId="42" xfId="1" applyNumberFormat="1" applyFont="1" applyFill="1" applyBorder="1" applyAlignment="1">
      <alignment horizontal="center"/>
    </xf>
    <xf numFmtId="4" fontId="10" fillId="0" borderId="24" xfId="1" applyNumberFormat="1" applyFont="1" applyFill="1" applyBorder="1" applyAlignment="1">
      <alignment horizontal="center"/>
    </xf>
    <xf numFmtId="4" fontId="10" fillId="0" borderId="25" xfId="1" applyNumberFormat="1" applyFont="1" applyFill="1" applyBorder="1" applyAlignment="1">
      <alignment horizontal="center"/>
    </xf>
    <xf numFmtId="4" fontId="10" fillId="0" borderId="36" xfId="1" applyNumberFormat="1" applyFont="1" applyFill="1" applyBorder="1" applyAlignment="1">
      <alignment horizontal="center"/>
    </xf>
    <xf numFmtId="4" fontId="2" fillId="0" borderId="8" xfId="1" applyNumberFormat="1" applyFont="1" applyFill="1" applyBorder="1" applyAlignment="1">
      <alignment horizontal="center"/>
    </xf>
    <xf numFmtId="4" fontId="2" fillId="0" borderId="9" xfId="1" applyNumberFormat="1" applyFont="1" applyFill="1" applyBorder="1" applyAlignment="1">
      <alignment horizontal="center"/>
    </xf>
    <xf numFmtId="4" fontId="10" fillId="0" borderId="19" xfId="1" applyNumberFormat="1" applyFont="1" applyFill="1" applyBorder="1" applyAlignment="1">
      <alignment horizontal="center"/>
    </xf>
    <xf numFmtId="4" fontId="2" fillId="0" borderId="12" xfId="1" applyNumberFormat="1" applyFont="1" applyFill="1" applyBorder="1" applyAlignment="1">
      <alignment horizontal="center"/>
    </xf>
    <xf numFmtId="4" fontId="2" fillId="0" borderId="13" xfId="1" applyNumberFormat="1" applyFont="1" applyFill="1" applyBorder="1" applyAlignment="1">
      <alignment horizontal="center"/>
    </xf>
    <xf numFmtId="0" fontId="2" fillId="0" borderId="14" xfId="1" applyFont="1" applyFill="1" applyBorder="1" applyAlignment="1">
      <alignment horizontal="center" vertical="center" wrapText="1"/>
    </xf>
    <xf numFmtId="0" fontId="2" fillId="0" borderId="16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32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18" xfId="1" applyFont="1" applyFill="1" applyBorder="1" applyAlignment="1">
      <alignment horizontal="center" vertical="center" wrapText="1"/>
    </xf>
    <xf numFmtId="4" fontId="2" fillId="0" borderId="10" xfId="1" applyNumberFormat="1" applyFont="1" applyFill="1" applyBorder="1" applyAlignment="1">
      <alignment horizontal="center"/>
    </xf>
    <xf numFmtId="4" fontId="2" fillId="0" borderId="11" xfId="1" applyNumberFormat="1" applyFont="1" applyFill="1" applyBorder="1" applyAlignment="1">
      <alignment horizontal="center"/>
    </xf>
    <xf numFmtId="4" fontId="10" fillId="0" borderId="40" xfId="1" applyNumberFormat="1" applyFont="1" applyFill="1" applyBorder="1" applyAlignment="1">
      <alignment horizontal="center"/>
    </xf>
    <xf numFmtId="4" fontId="10" fillId="0" borderId="29" xfId="1" applyNumberFormat="1" applyFont="1" applyFill="1" applyBorder="1" applyAlignment="1">
      <alignment horizontal="center"/>
    </xf>
    <xf numFmtId="4" fontId="10" fillId="0" borderId="41" xfId="1" applyNumberFormat="1" applyFont="1" applyFill="1" applyBorder="1" applyAlignment="1">
      <alignment horizontal="center"/>
    </xf>
    <xf numFmtId="0" fontId="9" fillId="0" borderId="0" xfId="1" applyFont="1" applyFill="1" applyBorder="1" applyAlignment="1">
      <alignment horizontal="right"/>
    </xf>
    <xf numFmtId="3" fontId="2" fillId="0" borderId="0" xfId="1" applyNumberFormat="1" applyFont="1" applyFill="1" applyBorder="1" applyAlignment="1">
      <alignment horizontal="center"/>
    </xf>
    <xf numFmtId="0" fontId="5" fillId="0" borderId="17" xfId="1" applyFont="1" applyFill="1" applyBorder="1" applyAlignment="1">
      <alignment horizontal="center" vertical="center" wrapText="1"/>
    </xf>
    <xf numFmtId="4" fontId="8" fillId="0" borderId="0" xfId="1" applyNumberFormat="1" applyFont="1" applyFill="1" applyBorder="1" applyAlignment="1">
      <alignment horizontal="center"/>
    </xf>
    <xf numFmtId="0" fontId="2" fillId="0" borderId="4" xfId="1" applyFont="1" applyFill="1" applyBorder="1" applyAlignment="1">
      <alignment horizontal="center" wrapText="1"/>
    </xf>
    <xf numFmtId="0" fontId="6" fillId="0" borderId="2" xfId="1" applyFont="1" applyBorder="1" applyAlignment="1">
      <alignment horizontal="center" vertical="center"/>
    </xf>
    <xf numFmtId="0" fontId="6" fillId="0" borderId="27" xfId="1" applyFont="1" applyBorder="1" applyAlignment="1">
      <alignment horizontal="center" vertical="center"/>
    </xf>
    <xf numFmtId="0" fontId="6" fillId="0" borderId="26" xfId="1" applyFont="1" applyBorder="1" applyAlignment="1">
      <alignment horizontal="center" vertical="center"/>
    </xf>
    <xf numFmtId="0" fontId="2" fillId="0" borderId="14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0" xfId="1" applyFont="1" applyAlignment="1">
      <alignment horizontal="left" wrapText="1"/>
    </xf>
    <xf numFmtId="0" fontId="5" fillId="0" borderId="17" xfId="1" applyFont="1" applyBorder="1" applyAlignment="1">
      <alignment horizontal="right"/>
    </xf>
    <xf numFmtId="0" fontId="2" fillId="0" borderId="7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4" fillId="0" borderId="0" xfId="1" applyFont="1" applyFill="1" applyAlignment="1">
      <alignment horizontal="center"/>
    </xf>
    <xf numFmtId="0" fontId="7" fillId="0" borderId="26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164" fontId="2" fillId="0" borderId="0" xfId="1" applyNumberFormat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left" wrapText="1"/>
    </xf>
    <xf numFmtId="0" fontId="14" fillId="0" borderId="10" xfId="0" applyFont="1" applyFill="1" applyBorder="1" applyAlignment="1">
      <alignment horizontal="left" vertical="center" wrapText="1"/>
    </xf>
    <xf numFmtId="0" fontId="14" fillId="0" borderId="47" xfId="0" applyFont="1" applyFill="1" applyBorder="1" applyAlignment="1">
      <alignment horizontal="left" vertical="center" wrapText="1"/>
    </xf>
    <xf numFmtId="4" fontId="10" fillId="0" borderId="7" xfId="1" applyNumberFormat="1" applyFont="1" applyFill="1" applyBorder="1" applyAlignment="1">
      <alignment horizontal="center"/>
    </xf>
    <xf numFmtId="4" fontId="10" fillId="0" borderId="7" xfId="1" applyNumberFormat="1" applyFont="1" applyFill="1" applyBorder="1" applyAlignment="1">
      <alignment horizontal="center" wrapText="1"/>
    </xf>
    <xf numFmtId="4" fontId="10" fillId="0" borderId="18" xfId="1" applyNumberFormat="1" applyFont="1" applyFill="1" applyBorder="1" applyAlignment="1">
      <alignment horizontal="center" wrapText="1"/>
    </xf>
    <xf numFmtId="0" fontId="7" fillId="0" borderId="53" xfId="1" applyFont="1" applyFill="1" applyBorder="1" applyAlignment="1">
      <alignment horizontal="center" vertical="center"/>
    </xf>
    <xf numFmtId="0" fontId="7" fillId="0" borderId="54" xfId="1" applyFont="1" applyFill="1" applyBorder="1" applyAlignment="1">
      <alignment horizontal="center" vertical="center"/>
    </xf>
    <xf numFmtId="0" fontId="7" fillId="0" borderId="55" xfId="1" applyFont="1" applyFill="1" applyBorder="1" applyAlignment="1">
      <alignment horizontal="center" vertical="center"/>
    </xf>
    <xf numFmtId="0" fontId="5" fillId="0" borderId="53" xfId="0" applyFont="1" applyFill="1" applyBorder="1" applyAlignment="1">
      <alignment horizontal="center" wrapText="1"/>
    </xf>
    <xf numFmtId="0" fontId="5" fillId="0" borderId="54" xfId="0" applyFont="1" applyFill="1" applyBorder="1" applyAlignment="1">
      <alignment horizontal="center" wrapText="1"/>
    </xf>
    <xf numFmtId="0" fontId="7" fillId="0" borderId="19" xfId="0" applyFont="1" applyFill="1" applyBorder="1" applyAlignment="1">
      <alignment horizontal="left" vertical="center" wrapText="1"/>
    </xf>
    <xf numFmtId="0" fontId="7" fillId="0" borderId="20" xfId="0" applyFont="1" applyFill="1" applyBorder="1" applyAlignment="1">
      <alignment horizontal="left" vertical="center" wrapText="1"/>
    </xf>
    <xf numFmtId="0" fontId="7" fillId="0" borderId="22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left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27" xfId="1" applyFont="1" applyFill="1" applyBorder="1" applyAlignment="1">
      <alignment horizontal="center" vertical="center" wrapText="1"/>
    </xf>
    <xf numFmtId="0" fontId="3" fillId="0" borderId="26" xfId="1" applyFont="1" applyFill="1" applyBorder="1" applyAlignment="1">
      <alignment horizontal="center" vertical="center" wrapText="1"/>
    </xf>
    <xf numFmtId="0" fontId="16" fillId="0" borderId="14" xfId="1" applyFont="1" applyFill="1" applyBorder="1" applyAlignment="1">
      <alignment horizontal="center" vertical="center" wrapText="1"/>
    </xf>
    <xf numFmtId="0" fontId="16" fillId="0" borderId="16" xfId="1" applyFont="1" applyFill="1" applyBorder="1" applyAlignment="1">
      <alignment horizontal="center" vertical="center" wrapText="1"/>
    </xf>
    <xf numFmtId="0" fontId="16" fillId="0" borderId="7" xfId="1" applyFont="1" applyFill="1" applyBorder="1" applyAlignment="1">
      <alignment horizontal="center" vertical="center" wrapText="1"/>
    </xf>
    <xf numFmtId="0" fontId="16" fillId="0" borderId="18" xfId="1" applyFont="1" applyFill="1" applyBorder="1" applyAlignment="1">
      <alignment horizontal="center" vertical="center" wrapText="1"/>
    </xf>
    <xf numFmtId="0" fontId="7" fillId="0" borderId="0" xfId="1" applyFont="1" applyFill="1" applyAlignment="1">
      <alignment horizontal="right"/>
    </xf>
    <xf numFmtId="0" fontId="7" fillId="0" borderId="3" xfId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 wrapText="1"/>
    </xf>
    <xf numFmtId="4" fontId="5" fillId="0" borderId="55" xfId="1" applyNumberFormat="1" applyFont="1" applyFill="1" applyBorder="1" applyAlignment="1">
      <alignment horizontal="center"/>
    </xf>
    <xf numFmtId="4" fontId="5" fillId="0" borderId="57" xfId="1" applyNumberFormat="1" applyFont="1" applyFill="1" applyBorder="1" applyAlignment="1">
      <alignment horizontal="center"/>
    </xf>
  </cellXfs>
  <cellStyles count="3">
    <cellStyle name="Обычный" xfId="0" builtinId="0"/>
    <cellStyle name="Обычный 2" xfId="1" xr:uid="{00000000-0005-0000-0000-000001000000}"/>
    <cellStyle name="Обычный 3 2" xfId="2" xr:uid="{C08FF7DD-40B3-4500-B955-75E7B7DAE677}"/>
  </cellStyles>
  <dxfs count="0"/>
  <tableStyles count="0" defaultTableStyle="TableStyleMedium9" defaultPivotStyle="PivotStyleLight16"/>
  <colors>
    <mruColors>
      <color rgb="FF99FF99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R386"/>
  <sheetViews>
    <sheetView tabSelected="1" view="pageBreakPreview" zoomScale="70" zoomScaleNormal="100" zoomScaleSheetLayoutView="70" workbookViewId="0">
      <selection activeCell="I391" sqref="I391"/>
    </sheetView>
  </sheetViews>
  <sheetFormatPr defaultRowHeight="15" x14ac:dyDescent="0.2"/>
  <cols>
    <col min="1" max="1" width="30.140625" style="1" customWidth="1"/>
    <col min="2" max="2" width="17.7109375" style="2" customWidth="1"/>
    <col min="3" max="3" width="8.5703125" style="1" customWidth="1"/>
    <col min="4" max="4" width="10.85546875" style="2" customWidth="1"/>
    <col min="5" max="5" width="9.5703125" style="1" customWidth="1"/>
    <col min="6" max="6" width="21" style="1" customWidth="1"/>
    <col min="7" max="7" width="24.140625" style="1" customWidth="1"/>
    <col min="8" max="8" width="10.5703125" style="1" customWidth="1"/>
    <col min="9" max="9" width="11" style="1" customWidth="1"/>
    <col min="10" max="10" width="11.7109375" style="1" customWidth="1"/>
    <col min="11" max="11" width="11.85546875" style="1" customWidth="1"/>
    <col min="12" max="12" width="10.85546875" style="1" customWidth="1"/>
    <col min="13" max="13" width="11" style="1" customWidth="1"/>
    <col min="14" max="14" width="15.28515625" style="1" customWidth="1"/>
    <col min="15" max="15" width="12" style="1" customWidth="1"/>
    <col min="16" max="16" width="8.28515625" style="2" customWidth="1"/>
    <col min="17" max="17" width="9.140625" style="2"/>
    <col min="18" max="18" width="3.28515625" style="2" customWidth="1"/>
    <col min="19" max="19" width="3.140625" style="2" customWidth="1"/>
    <col min="20" max="27" width="9.140625" style="1"/>
    <col min="28" max="28" width="12.42578125" style="1" customWidth="1"/>
    <col min="29" max="214" width="9.140625" style="1"/>
    <col min="215" max="215" width="34.28515625" style="1" customWidth="1"/>
    <col min="216" max="216" width="9.5703125" style="1" customWidth="1"/>
    <col min="217" max="217" width="10.42578125" style="1" customWidth="1"/>
    <col min="218" max="218" width="9.5703125" style="1" customWidth="1"/>
    <col min="219" max="220" width="10.85546875" style="1" customWidth="1"/>
    <col min="221" max="221" width="9.85546875" style="1" customWidth="1"/>
    <col min="222" max="222" width="8.42578125" style="1" customWidth="1"/>
    <col min="223" max="223" width="9.7109375" style="1" customWidth="1"/>
    <col min="224" max="224" width="9.140625" style="1" customWidth="1"/>
    <col min="225" max="225" width="7.7109375" style="1" customWidth="1"/>
    <col min="226" max="226" width="9.28515625" style="1" customWidth="1"/>
    <col min="227" max="227" width="9.140625" style="1" customWidth="1"/>
    <col min="228" max="228" width="7.5703125" style="1" customWidth="1"/>
    <col min="229" max="229" width="7.85546875" style="1" customWidth="1"/>
    <col min="230" max="230" width="7" style="1" customWidth="1"/>
    <col min="231" max="232" width="8.7109375" style="1" customWidth="1"/>
    <col min="233" max="233" width="8.42578125" style="1" customWidth="1"/>
    <col min="234" max="234" width="8.28515625" style="1" customWidth="1"/>
    <col min="235" max="235" width="7.42578125" style="1" customWidth="1"/>
    <col min="236" max="470" width="9.140625" style="1"/>
    <col min="471" max="471" width="34.28515625" style="1" customWidth="1"/>
    <col min="472" max="472" width="9.5703125" style="1" customWidth="1"/>
    <col min="473" max="473" width="10.42578125" style="1" customWidth="1"/>
    <col min="474" max="474" width="9.5703125" style="1" customWidth="1"/>
    <col min="475" max="476" width="10.85546875" style="1" customWidth="1"/>
    <col min="477" max="477" width="9.85546875" style="1" customWidth="1"/>
    <col min="478" max="478" width="8.42578125" style="1" customWidth="1"/>
    <col min="479" max="479" width="9.7109375" style="1" customWidth="1"/>
    <col min="480" max="480" width="9.140625" style="1" customWidth="1"/>
    <col min="481" max="481" width="7.7109375" style="1" customWidth="1"/>
    <col min="482" max="482" width="9.28515625" style="1" customWidth="1"/>
    <col min="483" max="483" width="9.140625" style="1" customWidth="1"/>
    <col min="484" max="484" width="7.5703125" style="1" customWidth="1"/>
    <col min="485" max="485" width="7.85546875" style="1" customWidth="1"/>
    <col min="486" max="486" width="7" style="1" customWidth="1"/>
    <col min="487" max="488" width="8.7109375" style="1" customWidth="1"/>
    <col min="489" max="489" width="8.42578125" style="1" customWidth="1"/>
    <col min="490" max="490" width="8.28515625" style="1" customWidth="1"/>
    <col min="491" max="491" width="7.42578125" style="1" customWidth="1"/>
    <col min="492" max="726" width="9.140625" style="1"/>
    <col min="727" max="727" width="34.28515625" style="1" customWidth="1"/>
    <col min="728" max="728" width="9.5703125" style="1" customWidth="1"/>
    <col min="729" max="729" width="10.42578125" style="1" customWidth="1"/>
    <col min="730" max="730" width="9.5703125" style="1" customWidth="1"/>
    <col min="731" max="732" width="10.85546875" style="1" customWidth="1"/>
    <col min="733" max="733" width="9.85546875" style="1" customWidth="1"/>
    <col min="734" max="734" width="8.42578125" style="1" customWidth="1"/>
    <col min="735" max="735" width="9.7109375" style="1" customWidth="1"/>
    <col min="736" max="736" width="9.140625" style="1" customWidth="1"/>
    <col min="737" max="737" width="7.7109375" style="1" customWidth="1"/>
    <col min="738" max="738" width="9.28515625" style="1" customWidth="1"/>
    <col min="739" max="739" width="9.140625" style="1" customWidth="1"/>
    <col min="740" max="740" width="7.5703125" style="1" customWidth="1"/>
    <col min="741" max="741" width="7.85546875" style="1" customWidth="1"/>
    <col min="742" max="742" width="7" style="1" customWidth="1"/>
    <col min="743" max="744" width="8.7109375" style="1" customWidth="1"/>
    <col min="745" max="745" width="8.42578125" style="1" customWidth="1"/>
    <col min="746" max="746" width="8.28515625" style="1" customWidth="1"/>
    <col min="747" max="747" width="7.42578125" style="1" customWidth="1"/>
    <col min="748" max="982" width="9.140625" style="1"/>
    <col min="983" max="983" width="34.28515625" style="1" customWidth="1"/>
    <col min="984" max="984" width="9.5703125" style="1" customWidth="1"/>
    <col min="985" max="985" width="10.42578125" style="1" customWidth="1"/>
    <col min="986" max="986" width="9.5703125" style="1" customWidth="1"/>
    <col min="987" max="988" width="10.85546875" style="1" customWidth="1"/>
    <col min="989" max="989" width="9.85546875" style="1" customWidth="1"/>
    <col min="990" max="990" width="8.42578125" style="1" customWidth="1"/>
    <col min="991" max="991" width="9.7109375" style="1" customWidth="1"/>
    <col min="992" max="992" width="9.140625" style="1" customWidth="1"/>
    <col min="993" max="993" width="7.7109375" style="1" customWidth="1"/>
    <col min="994" max="994" width="9.28515625" style="1" customWidth="1"/>
    <col min="995" max="995" width="9.140625" style="1" customWidth="1"/>
    <col min="996" max="996" width="7.5703125" style="1" customWidth="1"/>
    <col min="997" max="997" width="7.85546875" style="1" customWidth="1"/>
    <col min="998" max="998" width="7" style="1" customWidth="1"/>
    <col min="999" max="1000" width="8.7109375" style="1" customWidth="1"/>
    <col min="1001" max="1001" width="8.42578125" style="1" customWidth="1"/>
    <col min="1002" max="1002" width="8.28515625" style="1" customWidth="1"/>
    <col min="1003" max="1003" width="7.42578125" style="1" customWidth="1"/>
    <col min="1004" max="1238" width="9.140625" style="1"/>
    <col min="1239" max="1239" width="34.28515625" style="1" customWidth="1"/>
    <col min="1240" max="1240" width="9.5703125" style="1" customWidth="1"/>
    <col min="1241" max="1241" width="10.42578125" style="1" customWidth="1"/>
    <col min="1242" max="1242" width="9.5703125" style="1" customWidth="1"/>
    <col min="1243" max="1244" width="10.85546875" style="1" customWidth="1"/>
    <col min="1245" max="1245" width="9.85546875" style="1" customWidth="1"/>
    <col min="1246" max="1246" width="8.42578125" style="1" customWidth="1"/>
    <col min="1247" max="1247" width="9.7109375" style="1" customWidth="1"/>
    <col min="1248" max="1248" width="9.140625" style="1" customWidth="1"/>
    <col min="1249" max="1249" width="7.7109375" style="1" customWidth="1"/>
    <col min="1250" max="1250" width="9.28515625" style="1" customWidth="1"/>
    <col min="1251" max="1251" width="9.140625" style="1" customWidth="1"/>
    <col min="1252" max="1252" width="7.5703125" style="1" customWidth="1"/>
    <col min="1253" max="1253" width="7.85546875" style="1" customWidth="1"/>
    <col min="1254" max="1254" width="7" style="1" customWidth="1"/>
    <col min="1255" max="1256" width="8.7109375" style="1" customWidth="1"/>
    <col min="1257" max="1257" width="8.42578125" style="1" customWidth="1"/>
    <col min="1258" max="1258" width="8.28515625" style="1" customWidth="1"/>
    <col min="1259" max="1259" width="7.42578125" style="1" customWidth="1"/>
    <col min="1260" max="1494" width="9.140625" style="1"/>
    <col min="1495" max="1495" width="34.28515625" style="1" customWidth="1"/>
    <col min="1496" max="1496" width="9.5703125" style="1" customWidth="1"/>
    <col min="1497" max="1497" width="10.42578125" style="1" customWidth="1"/>
    <col min="1498" max="1498" width="9.5703125" style="1" customWidth="1"/>
    <col min="1499" max="1500" width="10.85546875" style="1" customWidth="1"/>
    <col min="1501" max="1501" width="9.85546875" style="1" customWidth="1"/>
    <col min="1502" max="1502" width="8.42578125" style="1" customWidth="1"/>
    <col min="1503" max="1503" width="9.7109375" style="1" customWidth="1"/>
    <col min="1504" max="1504" width="9.140625" style="1" customWidth="1"/>
    <col min="1505" max="1505" width="7.7109375" style="1" customWidth="1"/>
    <col min="1506" max="1506" width="9.28515625" style="1" customWidth="1"/>
    <col min="1507" max="1507" width="9.140625" style="1" customWidth="1"/>
    <col min="1508" max="1508" width="7.5703125" style="1" customWidth="1"/>
    <col min="1509" max="1509" width="7.85546875" style="1" customWidth="1"/>
    <col min="1510" max="1510" width="7" style="1" customWidth="1"/>
    <col min="1511" max="1512" width="8.7109375" style="1" customWidth="1"/>
    <col min="1513" max="1513" width="8.42578125" style="1" customWidth="1"/>
    <col min="1514" max="1514" width="8.28515625" style="1" customWidth="1"/>
    <col min="1515" max="1515" width="7.42578125" style="1" customWidth="1"/>
    <col min="1516" max="1750" width="9.140625" style="1"/>
    <col min="1751" max="1751" width="34.28515625" style="1" customWidth="1"/>
    <col min="1752" max="1752" width="9.5703125" style="1" customWidth="1"/>
    <col min="1753" max="1753" width="10.42578125" style="1" customWidth="1"/>
    <col min="1754" max="1754" width="9.5703125" style="1" customWidth="1"/>
    <col min="1755" max="1756" width="10.85546875" style="1" customWidth="1"/>
    <col min="1757" max="1757" width="9.85546875" style="1" customWidth="1"/>
    <col min="1758" max="1758" width="8.42578125" style="1" customWidth="1"/>
    <col min="1759" max="1759" width="9.7109375" style="1" customWidth="1"/>
    <col min="1760" max="1760" width="9.140625" style="1" customWidth="1"/>
    <col min="1761" max="1761" width="7.7109375" style="1" customWidth="1"/>
    <col min="1762" max="1762" width="9.28515625" style="1" customWidth="1"/>
    <col min="1763" max="1763" width="9.140625" style="1" customWidth="1"/>
    <col min="1764" max="1764" width="7.5703125" style="1" customWidth="1"/>
    <col min="1765" max="1765" width="7.85546875" style="1" customWidth="1"/>
    <col min="1766" max="1766" width="7" style="1" customWidth="1"/>
    <col min="1767" max="1768" width="8.7109375" style="1" customWidth="1"/>
    <col min="1769" max="1769" width="8.42578125" style="1" customWidth="1"/>
    <col min="1770" max="1770" width="8.28515625" style="1" customWidth="1"/>
    <col min="1771" max="1771" width="7.42578125" style="1" customWidth="1"/>
    <col min="1772" max="2006" width="9.140625" style="1"/>
    <col min="2007" max="2007" width="34.28515625" style="1" customWidth="1"/>
    <col min="2008" max="2008" width="9.5703125" style="1" customWidth="1"/>
    <col min="2009" max="2009" width="10.42578125" style="1" customWidth="1"/>
    <col min="2010" max="2010" width="9.5703125" style="1" customWidth="1"/>
    <col min="2011" max="2012" width="10.85546875" style="1" customWidth="1"/>
    <col min="2013" max="2013" width="9.85546875" style="1" customWidth="1"/>
    <col min="2014" max="2014" width="8.42578125" style="1" customWidth="1"/>
    <col min="2015" max="2015" width="9.7109375" style="1" customWidth="1"/>
    <col min="2016" max="2016" width="9.140625" style="1" customWidth="1"/>
    <col min="2017" max="2017" width="7.7109375" style="1" customWidth="1"/>
    <col min="2018" max="2018" width="9.28515625" style="1" customWidth="1"/>
    <col min="2019" max="2019" width="9.140625" style="1" customWidth="1"/>
    <col min="2020" max="2020" width="7.5703125" style="1" customWidth="1"/>
    <col min="2021" max="2021" width="7.85546875" style="1" customWidth="1"/>
    <col min="2022" max="2022" width="7" style="1" customWidth="1"/>
    <col min="2023" max="2024" width="8.7109375" style="1" customWidth="1"/>
    <col min="2025" max="2025" width="8.42578125" style="1" customWidth="1"/>
    <col min="2026" max="2026" width="8.28515625" style="1" customWidth="1"/>
    <col min="2027" max="2027" width="7.42578125" style="1" customWidth="1"/>
    <col min="2028" max="2262" width="9.140625" style="1"/>
    <col min="2263" max="2263" width="34.28515625" style="1" customWidth="1"/>
    <col min="2264" max="2264" width="9.5703125" style="1" customWidth="1"/>
    <col min="2265" max="2265" width="10.42578125" style="1" customWidth="1"/>
    <col min="2266" max="2266" width="9.5703125" style="1" customWidth="1"/>
    <col min="2267" max="2268" width="10.85546875" style="1" customWidth="1"/>
    <col min="2269" max="2269" width="9.85546875" style="1" customWidth="1"/>
    <col min="2270" max="2270" width="8.42578125" style="1" customWidth="1"/>
    <col min="2271" max="2271" width="9.7109375" style="1" customWidth="1"/>
    <col min="2272" max="2272" width="9.140625" style="1" customWidth="1"/>
    <col min="2273" max="2273" width="7.7109375" style="1" customWidth="1"/>
    <col min="2274" max="2274" width="9.28515625" style="1" customWidth="1"/>
    <col min="2275" max="2275" width="9.140625" style="1" customWidth="1"/>
    <col min="2276" max="2276" width="7.5703125" style="1" customWidth="1"/>
    <col min="2277" max="2277" width="7.85546875" style="1" customWidth="1"/>
    <col min="2278" max="2278" width="7" style="1" customWidth="1"/>
    <col min="2279" max="2280" width="8.7109375" style="1" customWidth="1"/>
    <col min="2281" max="2281" width="8.42578125" style="1" customWidth="1"/>
    <col min="2282" max="2282" width="8.28515625" style="1" customWidth="1"/>
    <col min="2283" max="2283" width="7.42578125" style="1" customWidth="1"/>
    <col min="2284" max="2518" width="9.140625" style="1"/>
    <col min="2519" max="2519" width="34.28515625" style="1" customWidth="1"/>
    <col min="2520" max="2520" width="9.5703125" style="1" customWidth="1"/>
    <col min="2521" max="2521" width="10.42578125" style="1" customWidth="1"/>
    <col min="2522" max="2522" width="9.5703125" style="1" customWidth="1"/>
    <col min="2523" max="2524" width="10.85546875" style="1" customWidth="1"/>
    <col min="2525" max="2525" width="9.85546875" style="1" customWidth="1"/>
    <col min="2526" max="2526" width="8.42578125" style="1" customWidth="1"/>
    <col min="2527" max="2527" width="9.7109375" style="1" customWidth="1"/>
    <col min="2528" max="2528" width="9.140625" style="1" customWidth="1"/>
    <col min="2529" max="2529" width="7.7109375" style="1" customWidth="1"/>
    <col min="2530" max="2530" width="9.28515625" style="1" customWidth="1"/>
    <col min="2531" max="2531" width="9.140625" style="1" customWidth="1"/>
    <col min="2532" max="2532" width="7.5703125" style="1" customWidth="1"/>
    <col min="2533" max="2533" width="7.85546875" style="1" customWidth="1"/>
    <col min="2534" max="2534" width="7" style="1" customWidth="1"/>
    <col min="2535" max="2536" width="8.7109375" style="1" customWidth="1"/>
    <col min="2537" max="2537" width="8.42578125" style="1" customWidth="1"/>
    <col min="2538" max="2538" width="8.28515625" style="1" customWidth="1"/>
    <col min="2539" max="2539" width="7.42578125" style="1" customWidth="1"/>
    <col min="2540" max="2774" width="9.140625" style="1"/>
    <col min="2775" max="2775" width="34.28515625" style="1" customWidth="1"/>
    <col min="2776" max="2776" width="9.5703125" style="1" customWidth="1"/>
    <col min="2777" max="2777" width="10.42578125" style="1" customWidth="1"/>
    <col min="2778" max="2778" width="9.5703125" style="1" customWidth="1"/>
    <col min="2779" max="2780" width="10.85546875" style="1" customWidth="1"/>
    <col min="2781" max="2781" width="9.85546875" style="1" customWidth="1"/>
    <col min="2782" max="2782" width="8.42578125" style="1" customWidth="1"/>
    <col min="2783" max="2783" width="9.7109375" style="1" customWidth="1"/>
    <col min="2784" max="2784" width="9.140625" style="1" customWidth="1"/>
    <col min="2785" max="2785" width="7.7109375" style="1" customWidth="1"/>
    <col min="2786" max="2786" width="9.28515625" style="1" customWidth="1"/>
    <col min="2787" max="2787" width="9.140625" style="1" customWidth="1"/>
    <col min="2788" max="2788" width="7.5703125" style="1" customWidth="1"/>
    <col min="2789" max="2789" width="7.85546875" style="1" customWidth="1"/>
    <col min="2790" max="2790" width="7" style="1" customWidth="1"/>
    <col min="2791" max="2792" width="8.7109375" style="1" customWidth="1"/>
    <col min="2793" max="2793" width="8.42578125" style="1" customWidth="1"/>
    <col min="2794" max="2794" width="8.28515625" style="1" customWidth="1"/>
    <col min="2795" max="2795" width="7.42578125" style="1" customWidth="1"/>
    <col min="2796" max="3030" width="9.140625" style="1"/>
    <col min="3031" max="3031" width="34.28515625" style="1" customWidth="1"/>
    <col min="3032" max="3032" width="9.5703125" style="1" customWidth="1"/>
    <col min="3033" max="3033" width="10.42578125" style="1" customWidth="1"/>
    <col min="3034" max="3034" width="9.5703125" style="1" customWidth="1"/>
    <col min="3035" max="3036" width="10.85546875" style="1" customWidth="1"/>
    <col min="3037" max="3037" width="9.85546875" style="1" customWidth="1"/>
    <col min="3038" max="3038" width="8.42578125" style="1" customWidth="1"/>
    <col min="3039" max="3039" width="9.7109375" style="1" customWidth="1"/>
    <col min="3040" max="3040" width="9.140625" style="1" customWidth="1"/>
    <col min="3041" max="3041" width="7.7109375" style="1" customWidth="1"/>
    <col min="3042" max="3042" width="9.28515625" style="1" customWidth="1"/>
    <col min="3043" max="3043" width="9.140625" style="1" customWidth="1"/>
    <col min="3044" max="3044" width="7.5703125" style="1" customWidth="1"/>
    <col min="3045" max="3045" width="7.85546875" style="1" customWidth="1"/>
    <col min="3046" max="3046" width="7" style="1" customWidth="1"/>
    <col min="3047" max="3048" width="8.7109375" style="1" customWidth="1"/>
    <col min="3049" max="3049" width="8.42578125" style="1" customWidth="1"/>
    <col min="3050" max="3050" width="8.28515625" style="1" customWidth="1"/>
    <col min="3051" max="3051" width="7.42578125" style="1" customWidth="1"/>
    <col min="3052" max="3286" width="9.140625" style="1"/>
    <col min="3287" max="3287" width="34.28515625" style="1" customWidth="1"/>
    <col min="3288" max="3288" width="9.5703125" style="1" customWidth="1"/>
    <col min="3289" max="3289" width="10.42578125" style="1" customWidth="1"/>
    <col min="3290" max="3290" width="9.5703125" style="1" customWidth="1"/>
    <col min="3291" max="3292" width="10.85546875" style="1" customWidth="1"/>
    <col min="3293" max="3293" width="9.85546875" style="1" customWidth="1"/>
    <col min="3294" max="3294" width="8.42578125" style="1" customWidth="1"/>
    <col min="3295" max="3295" width="9.7109375" style="1" customWidth="1"/>
    <col min="3296" max="3296" width="9.140625" style="1" customWidth="1"/>
    <col min="3297" max="3297" width="7.7109375" style="1" customWidth="1"/>
    <col min="3298" max="3298" width="9.28515625" style="1" customWidth="1"/>
    <col min="3299" max="3299" width="9.140625" style="1" customWidth="1"/>
    <col min="3300" max="3300" width="7.5703125" style="1" customWidth="1"/>
    <col min="3301" max="3301" width="7.85546875" style="1" customWidth="1"/>
    <col min="3302" max="3302" width="7" style="1" customWidth="1"/>
    <col min="3303" max="3304" width="8.7109375" style="1" customWidth="1"/>
    <col min="3305" max="3305" width="8.42578125" style="1" customWidth="1"/>
    <col min="3306" max="3306" width="8.28515625" style="1" customWidth="1"/>
    <col min="3307" max="3307" width="7.42578125" style="1" customWidth="1"/>
    <col min="3308" max="3542" width="9.140625" style="1"/>
    <col min="3543" max="3543" width="34.28515625" style="1" customWidth="1"/>
    <col min="3544" max="3544" width="9.5703125" style="1" customWidth="1"/>
    <col min="3545" max="3545" width="10.42578125" style="1" customWidth="1"/>
    <col min="3546" max="3546" width="9.5703125" style="1" customWidth="1"/>
    <col min="3547" max="3548" width="10.85546875" style="1" customWidth="1"/>
    <col min="3549" max="3549" width="9.85546875" style="1" customWidth="1"/>
    <col min="3550" max="3550" width="8.42578125" style="1" customWidth="1"/>
    <col min="3551" max="3551" width="9.7109375" style="1" customWidth="1"/>
    <col min="3552" max="3552" width="9.140625" style="1" customWidth="1"/>
    <col min="3553" max="3553" width="7.7109375" style="1" customWidth="1"/>
    <col min="3554" max="3554" width="9.28515625" style="1" customWidth="1"/>
    <col min="3555" max="3555" width="9.140625" style="1" customWidth="1"/>
    <col min="3556" max="3556" width="7.5703125" style="1" customWidth="1"/>
    <col min="3557" max="3557" width="7.85546875" style="1" customWidth="1"/>
    <col min="3558" max="3558" width="7" style="1" customWidth="1"/>
    <col min="3559" max="3560" width="8.7109375" style="1" customWidth="1"/>
    <col min="3561" max="3561" width="8.42578125" style="1" customWidth="1"/>
    <col min="3562" max="3562" width="8.28515625" style="1" customWidth="1"/>
    <col min="3563" max="3563" width="7.42578125" style="1" customWidth="1"/>
    <col min="3564" max="3798" width="9.140625" style="1"/>
    <col min="3799" max="3799" width="34.28515625" style="1" customWidth="1"/>
    <col min="3800" max="3800" width="9.5703125" style="1" customWidth="1"/>
    <col min="3801" max="3801" width="10.42578125" style="1" customWidth="1"/>
    <col min="3802" max="3802" width="9.5703125" style="1" customWidth="1"/>
    <col min="3803" max="3804" width="10.85546875" style="1" customWidth="1"/>
    <col min="3805" max="3805" width="9.85546875" style="1" customWidth="1"/>
    <col min="3806" max="3806" width="8.42578125" style="1" customWidth="1"/>
    <col min="3807" max="3807" width="9.7109375" style="1" customWidth="1"/>
    <col min="3808" max="3808" width="9.140625" style="1" customWidth="1"/>
    <col min="3809" max="3809" width="7.7109375" style="1" customWidth="1"/>
    <col min="3810" max="3810" width="9.28515625" style="1" customWidth="1"/>
    <col min="3811" max="3811" width="9.140625" style="1" customWidth="1"/>
    <col min="3812" max="3812" width="7.5703125" style="1" customWidth="1"/>
    <col min="3813" max="3813" width="7.85546875" style="1" customWidth="1"/>
    <col min="3814" max="3814" width="7" style="1" customWidth="1"/>
    <col min="3815" max="3816" width="8.7109375" style="1" customWidth="1"/>
    <col min="3817" max="3817" width="8.42578125" style="1" customWidth="1"/>
    <col min="3818" max="3818" width="8.28515625" style="1" customWidth="1"/>
    <col min="3819" max="3819" width="7.42578125" style="1" customWidth="1"/>
    <col min="3820" max="4054" width="9.140625" style="1"/>
    <col min="4055" max="4055" width="34.28515625" style="1" customWidth="1"/>
    <col min="4056" max="4056" width="9.5703125" style="1" customWidth="1"/>
    <col min="4057" max="4057" width="10.42578125" style="1" customWidth="1"/>
    <col min="4058" max="4058" width="9.5703125" style="1" customWidth="1"/>
    <col min="4059" max="4060" width="10.85546875" style="1" customWidth="1"/>
    <col min="4061" max="4061" width="9.85546875" style="1" customWidth="1"/>
    <col min="4062" max="4062" width="8.42578125" style="1" customWidth="1"/>
    <col min="4063" max="4063" width="9.7109375" style="1" customWidth="1"/>
    <col min="4064" max="4064" width="9.140625" style="1" customWidth="1"/>
    <col min="4065" max="4065" width="7.7109375" style="1" customWidth="1"/>
    <col min="4066" max="4066" width="9.28515625" style="1" customWidth="1"/>
    <col min="4067" max="4067" width="9.140625" style="1" customWidth="1"/>
    <col min="4068" max="4068" width="7.5703125" style="1" customWidth="1"/>
    <col min="4069" max="4069" width="7.85546875" style="1" customWidth="1"/>
    <col min="4070" max="4070" width="7" style="1" customWidth="1"/>
    <col min="4071" max="4072" width="8.7109375" style="1" customWidth="1"/>
    <col min="4073" max="4073" width="8.42578125" style="1" customWidth="1"/>
    <col min="4074" max="4074" width="8.28515625" style="1" customWidth="1"/>
    <col min="4075" max="4075" width="7.42578125" style="1" customWidth="1"/>
    <col min="4076" max="4310" width="9.140625" style="1"/>
    <col min="4311" max="4311" width="34.28515625" style="1" customWidth="1"/>
    <col min="4312" max="4312" width="9.5703125" style="1" customWidth="1"/>
    <col min="4313" max="4313" width="10.42578125" style="1" customWidth="1"/>
    <col min="4314" max="4314" width="9.5703125" style="1" customWidth="1"/>
    <col min="4315" max="4316" width="10.85546875" style="1" customWidth="1"/>
    <col min="4317" max="4317" width="9.85546875" style="1" customWidth="1"/>
    <col min="4318" max="4318" width="8.42578125" style="1" customWidth="1"/>
    <col min="4319" max="4319" width="9.7109375" style="1" customWidth="1"/>
    <col min="4320" max="4320" width="9.140625" style="1" customWidth="1"/>
    <col min="4321" max="4321" width="7.7109375" style="1" customWidth="1"/>
    <col min="4322" max="4322" width="9.28515625" style="1" customWidth="1"/>
    <col min="4323" max="4323" width="9.140625" style="1" customWidth="1"/>
    <col min="4324" max="4324" width="7.5703125" style="1" customWidth="1"/>
    <col min="4325" max="4325" width="7.85546875" style="1" customWidth="1"/>
    <col min="4326" max="4326" width="7" style="1" customWidth="1"/>
    <col min="4327" max="4328" width="8.7109375" style="1" customWidth="1"/>
    <col min="4329" max="4329" width="8.42578125" style="1" customWidth="1"/>
    <col min="4330" max="4330" width="8.28515625" style="1" customWidth="1"/>
    <col min="4331" max="4331" width="7.42578125" style="1" customWidth="1"/>
    <col min="4332" max="4566" width="9.140625" style="1"/>
    <col min="4567" max="4567" width="34.28515625" style="1" customWidth="1"/>
    <col min="4568" max="4568" width="9.5703125" style="1" customWidth="1"/>
    <col min="4569" max="4569" width="10.42578125" style="1" customWidth="1"/>
    <col min="4570" max="4570" width="9.5703125" style="1" customWidth="1"/>
    <col min="4571" max="4572" width="10.85546875" style="1" customWidth="1"/>
    <col min="4573" max="4573" width="9.85546875" style="1" customWidth="1"/>
    <col min="4574" max="4574" width="8.42578125" style="1" customWidth="1"/>
    <col min="4575" max="4575" width="9.7109375" style="1" customWidth="1"/>
    <col min="4576" max="4576" width="9.140625" style="1" customWidth="1"/>
    <col min="4577" max="4577" width="7.7109375" style="1" customWidth="1"/>
    <col min="4578" max="4578" width="9.28515625" style="1" customWidth="1"/>
    <col min="4579" max="4579" width="9.140625" style="1" customWidth="1"/>
    <col min="4580" max="4580" width="7.5703125" style="1" customWidth="1"/>
    <col min="4581" max="4581" width="7.85546875" style="1" customWidth="1"/>
    <col min="4582" max="4582" width="7" style="1" customWidth="1"/>
    <col min="4583" max="4584" width="8.7109375" style="1" customWidth="1"/>
    <col min="4585" max="4585" width="8.42578125" style="1" customWidth="1"/>
    <col min="4586" max="4586" width="8.28515625" style="1" customWidth="1"/>
    <col min="4587" max="4587" width="7.42578125" style="1" customWidth="1"/>
    <col min="4588" max="4822" width="9.140625" style="1"/>
    <col min="4823" max="4823" width="34.28515625" style="1" customWidth="1"/>
    <col min="4824" max="4824" width="9.5703125" style="1" customWidth="1"/>
    <col min="4825" max="4825" width="10.42578125" style="1" customWidth="1"/>
    <col min="4826" max="4826" width="9.5703125" style="1" customWidth="1"/>
    <col min="4827" max="4828" width="10.85546875" style="1" customWidth="1"/>
    <col min="4829" max="4829" width="9.85546875" style="1" customWidth="1"/>
    <col min="4830" max="4830" width="8.42578125" style="1" customWidth="1"/>
    <col min="4831" max="4831" width="9.7109375" style="1" customWidth="1"/>
    <col min="4832" max="4832" width="9.140625" style="1" customWidth="1"/>
    <col min="4833" max="4833" width="7.7109375" style="1" customWidth="1"/>
    <col min="4834" max="4834" width="9.28515625" style="1" customWidth="1"/>
    <col min="4835" max="4835" width="9.140625" style="1" customWidth="1"/>
    <col min="4836" max="4836" width="7.5703125" style="1" customWidth="1"/>
    <col min="4837" max="4837" width="7.85546875" style="1" customWidth="1"/>
    <col min="4838" max="4838" width="7" style="1" customWidth="1"/>
    <col min="4839" max="4840" width="8.7109375" style="1" customWidth="1"/>
    <col min="4841" max="4841" width="8.42578125" style="1" customWidth="1"/>
    <col min="4842" max="4842" width="8.28515625" style="1" customWidth="1"/>
    <col min="4843" max="4843" width="7.42578125" style="1" customWidth="1"/>
    <col min="4844" max="5078" width="9.140625" style="1"/>
    <col min="5079" max="5079" width="34.28515625" style="1" customWidth="1"/>
    <col min="5080" max="5080" width="9.5703125" style="1" customWidth="1"/>
    <col min="5081" max="5081" width="10.42578125" style="1" customWidth="1"/>
    <col min="5082" max="5082" width="9.5703125" style="1" customWidth="1"/>
    <col min="5083" max="5084" width="10.85546875" style="1" customWidth="1"/>
    <col min="5085" max="5085" width="9.85546875" style="1" customWidth="1"/>
    <col min="5086" max="5086" width="8.42578125" style="1" customWidth="1"/>
    <col min="5087" max="5087" width="9.7109375" style="1" customWidth="1"/>
    <col min="5088" max="5088" width="9.140625" style="1" customWidth="1"/>
    <col min="5089" max="5089" width="7.7109375" style="1" customWidth="1"/>
    <col min="5090" max="5090" width="9.28515625" style="1" customWidth="1"/>
    <col min="5091" max="5091" width="9.140625" style="1" customWidth="1"/>
    <col min="5092" max="5092" width="7.5703125" style="1" customWidth="1"/>
    <col min="5093" max="5093" width="7.85546875" style="1" customWidth="1"/>
    <col min="5094" max="5094" width="7" style="1" customWidth="1"/>
    <col min="5095" max="5096" width="8.7109375" style="1" customWidth="1"/>
    <col min="5097" max="5097" width="8.42578125" style="1" customWidth="1"/>
    <col min="5098" max="5098" width="8.28515625" style="1" customWidth="1"/>
    <col min="5099" max="5099" width="7.42578125" style="1" customWidth="1"/>
    <col min="5100" max="5334" width="9.140625" style="1"/>
    <col min="5335" max="5335" width="34.28515625" style="1" customWidth="1"/>
    <col min="5336" max="5336" width="9.5703125" style="1" customWidth="1"/>
    <col min="5337" max="5337" width="10.42578125" style="1" customWidth="1"/>
    <col min="5338" max="5338" width="9.5703125" style="1" customWidth="1"/>
    <col min="5339" max="5340" width="10.85546875" style="1" customWidth="1"/>
    <col min="5341" max="5341" width="9.85546875" style="1" customWidth="1"/>
    <col min="5342" max="5342" width="8.42578125" style="1" customWidth="1"/>
    <col min="5343" max="5343" width="9.7109375" style="1" customWidth="1"/>
    <col min="5344" max="5344" width="9.140625" style="1" customWidth="1"/>
    <col min="5345" max="5345" width="7.7109375" style="1" customWidth="1"/>
    <col min="5346" max="5346" width="9.28515625" style="1" customWidth="1"/>
    <col min="5347" max="5347" width="9.140625" style="1" customWidth="1"/>
    <col min="5348" max="5348" width="7.5703125" style="1" customWidth="1"/>
    <col min="5349" max="5349" width="7.85546875" style="1" customWidth="1"/>
    <col min="5350" max="5350" width="7" style="1" customWidth="1"/>
    <col min="5351" max="5352" width="8.7109375" style="1" customWidth="1"/>
    <col min="5353" max="5353" width="8.42578125" style="1" customWidth="1"/>
    <col min="5354" max="5354" width="8.28515625" style="1" customWidth="1"/>
    <col min="5355" max="5355" width="7.42578125" style="1" customWidth="1"/>
    <col min="5356" max="5590" width="9.140625" style="1"/>
    <col min="5591" max="5591" width="34.28515625" style="1" customWidth="1"/>
    <col min="5592" max="5592" width="9.5703125" style="1" customWidth="1"/>
    <col min="5593" max="5593" width="10.42578125" style="1" customWidth="1"/>
    <col min="5594" max="5594" width="9.5703125" style="1" customWidth="1"/>
    <col min="5595" max="5596" width="10.85546875" style="1" customWidth="1"/>
    <col min="5597" max="5597" width="9.85546875" style="1" customWidth="1"/>
    <col min="5598" max="5598" width="8.42578125" style="1" customWidth="1"/>
    <col min="5599" max="5599" width="9.7109375" style="1" customWidth="1"/>
    <col min="5600" max="5600" width="9.140625" style="1" customWidth="1"/>
    <col min="5601" max="5601" width="7.7109375" style="1" customWidth="1"/>
    <col min="5602" max="5602" width="9.28515625" style="1" customWidth="1"/>
    <col min="5603" max="5603" width="9.140625" style="1" customWidth="1"/>
    <col min="5604" max="5604" width="7.5703125" style="1" customWidth="1"/>
    <col min="5605" max="5605" width="7.85546875" style="1" customWidth="1"/>
    <col min="5606" max="5606" width="7" style="1" customWidth="1"/>
    <col min="5607" max="5608" width="8.7109375" style="1" customWidth="1"/>
    <col min="5609" max="5609" width="8.42578125" style="1" customWidth="1"/>
    <col min="5610" max="5610" width="8.28515625" style="1" customWidth="1"/>
    <col min="5611" max="5611" width="7.42578125" style="1" customWidth="1"/>
    <col min="5612" max="5846" width="9.140625" style="1"/>
    <col min="5847" max="5847" width="34.28515625" style="1" customWidth="1"/>
    <col min="5848" max="5848" width="9.5703125" style="1" customWidth="1"/>
    <col min="5849" max="5849" width="10.42578125" style="1" customWidth="1"/>
    <col min="5850" max="5850" width="9.5703125" style="1" customWidth="1"/>
    <col min="5851" max="5852" width="10.85546875" style="1" customWidth="1"/>
    <col min="5853" max="5853" width="9.85546875" style="1" customWidth="1"/>
    <col min="5854" max="5854" width="8.42578125" style="1" customWidth="1"/>
    <col min="5855" max="5855" width="9.7109375" style="1" customWidth="1"/>
    <col min="5856" max="5856" width="9.140625" style="1" customWidth="1"/>
    <col min="5857" max="5857" width="7.7109375" style="1" customWidth="1"/>
    <col min="5858" max="5858" width="9.28515625" style="1" customWidth="1"/>
    <col min="5859" max="5859" width="9.140625" style="1" customWidth="1"/>
    <col min="5860" max="5860" width="7.5703125" style="1" customWidth="1"/>
    <col min="5861" max="5861" width="7.85546875" style="1" customWidth="1"/>
    <col min="5862" max="5862" width="7" style="1" customWidth="1"/>
    <col min="5863" max="5864" width="8.7109375" style="1" customWidth="1"/>
    <col min="5865" max="5865" width="8.42578125" style="1" customWidth="1"/>
    <col min="5866" max="5866" width="8.28515625" style="1" customWidth="1"/>
    <col min="5867" max="5867" width="7.42578125" style="1" customWidth="1"/>
    <col min="5868" max="6102" width="9.140625" style="1"/>
    <col min="6103" max="6103" width="34.28515625" style="1" customWidth="1"/>
    <col min="6104" max="6104" width="9.5703125" style="1" customWidth="1"/>
    <col min="6105" max="6105" width="10.42578125" style="1" customWidth="1"/>
    <col min="6106" max="6106" width="9.5703125" style="1" customWidth="1"/>
    <col min="6107" max="6108" width="10.85546875" style="1" customWidth="1"/>
    <col min="6109" max="6109" width="9.85546875" style="1" customWidth="1"/>
    <col min="6110" max="6110" width="8.42578125" style="1" customWidth="1"/>
    <col min="6111" max="6111" width="9.7109375" style="1" customWidth="1"/>
    <col min="6112" max="6112" width="9.140625" style="1" customWidth="1"/>
    <col min="6113" max="6113" width="7.7109375" style="1" customWidth="1"/>
    <col min="6114" max="6114" width="9.28515625" style="1" customWidth="1"/>
    <col min="6115" max="6115" width="9.140625" style="1" customWidth="1"/>
    <col min="6116" max="6116" width="7.5703125" style="1" customWidth="1"/>
    <col min="6117" max="6117" width="7.85546875" style="1" customWidth="1"/>
    <col min="6118" max="6118" width="7" style="1" customWidth="1"/>
    <col min="6119" max="6120" width="8.7109375" style="1" customWidth="1"/>
    <col min="6121" max="6121" width="8.42578125" style="1" customWidth="1"/>
    <col min="6122" max="6122" width="8.28515625" style="1" customWidth="1"/>
    <col min="6123" max="6123" width="7.42578125" style="1" customWidth="1"/>
    <col min="6124" max="6358" width="9.140625" style="1"/>
    <col min="6359" max="6359" width="34.28515625" style="1" customWidth="1"/>
    <col min="6360" max="6360" width="9.5703125" style="1" customWidth="1"/>
    <col min="6361" max="6361" width="10.42578125" style="1" customWidth="1"/>
    <col min="6362" max="6362" width="9.5703125" style="1" customWidth="1"/>
    <col min="6363" max="6364" width="10.85546875" style="1" customWidth="1"/>
    <col min="6365" max="6365" width="9.85546875" style="1" customWidth="1"/>
    <col min="6366" max="6366" width="8.42578125" style="1" customWidth="1"/>
    <col min="6367" max="6367" width="9.7109375" style="1" customWidth="1"/>
    <col min="6368" max="6368" width="9.140625" style="1" customWidth="1"/>
    <col min="6369" max="6369" width="7.7109375" style="1" customWidth="1"/>
    <col min="6370" max="6370" width="9.28515625" style="1" customWidth="1"/>
    <col min="6371" max="6371" width="9.140625" style="1" customWidth="1"/>
    <col min="6372" max="6372" width="7.5703125" style="1" customWidth="1"/>
    <col min="6373" max="6373" width="7.85546875" style="1" customWidth="1"/>
    <col min="6374" max="6374" width="7" style="1" customWidth="1"/>
    <col min="6375" max="6376" width="8.7109375" style="1" customWidth="1"/>
    <col min="6377" max="6377" width="8.42578125" style="1" customWidth="1"/>
    <col min="6378" max="6378" width="8.28515625" style="1" customWidth="1"/>
    <col min="6379" max="6379" width="7.42578125" style="1" customWidth="1"/>
    <col min="6380" max="6614" width="9.140625" style="1"/>
    <col min="6615" max="6615" width="34.28515625" style="1" customWidth="1"/>
    <col min="6616" max="6616" width="9.5703125" style="1" customWidth="1"/>
    <col min="6617" max="6617" width="10.42578125" style="1" customWidth="1"/>
    <col min="6618" max="6618" width="9.5703125" style="1" customWidth="1"/>
    <col min="6619" max="6620" width="10.85546875" style="1" customWidth="1"/>
    <col min="6621" max="6621" width="9.85546875" style="1" customWidth="1"/>
    <col min="6622" max="6622" width="8.42578125" style="1" customWidth="1"/>
    <col min="6623" max="6623" width="9.7109375" style="1" customWidth="1"/>
    <col min="6624" max="6624" width="9.140625" style="1" customWidth="1"/>
    <col min="6625" max="6625" width="7.7109375" style="1" customWidth="1"/>
    <col min="6626" max="6626" width="9.28515625" style="1" customWidth="1"/>
    <col min="6627" max="6627" width="9.140625" style="1" customWidth="1"/>
    <col min="6628" max="6628" width="7.5703125" style="1" customWidth="1"/>
    <col min="6629" max="6629" width="7.85546875" style="1" customWidth="1"/>
    <col min="6630" max="6630" width="7" style="1" customWidth="1"/>
    <col min="6631" max="6632" width="8.7109375" style="1" customWidth="1"/>
    <col min="6633" max="6633" width="8.42578125" style="1" customWidth="1"/>
    <col min="6634" max="6634" width="8.28515625" style="1" customWidth="1"/>
    <col min="6635" max="6635" width="7.42578125" style="1" customWidth="1"/>
    <col min="6636" max="6870" width="9.140625" style="1"/>
    <col min="6871" max="6871" width="34.28515625" style="1" customWidth="1"/>
    <col min="6872" max="6872" width="9.5703125" style="1" customWidth="1"/>
    <col min="6873" max="6873" width="10.42578125" style="1" customWidth="1"/>
    <col min="6874" max="6874" width="9.5703125" style="1" customWidth="1"/>
    <col min="6875" max="6876" width="10.85546875" style="1" customWidth="1"/>
    <col min="6877" max="6877" width="9.85546875" style="1" customWidth="1"/>
    <col min="6878" max="6878" width="8.42578125" style="1" customWidth="1"/>
    <col min="6879" max="6879" width="9.7109375" style="1" customWidth="1"/>
    <col min="6880" max="6880" width="9.140625" style="1" customWidth="1"/>
    <col min="6881" max="6881" width="7.7109375" style="1" customWidth="1"/>
    <col min="6882" max="6882" width="9.28515625" style="1" customWidth="1"/>
    <col min="6883" max="6883" width="9.140625" style="1" customWidth="1"/>
    <col min="6884" max="6884" width="7.5703125" style="1" customWidth="1"/>
    <col min="6885" max="6885" width="7.85546875" style="1" customWidth="1"/>
    <col min="6886" max="6886" width="7" style="1" customWidth="1"/>
    <col min="6887" max="6888" width="8.7109375" style="1" customWidth="1"/>
    <col min="6889" max="6889" width="8.42578125" style="1" customWidth="1"/>
    <col min="6890" max="6890" width="8.28515625" style="1" customWidth="1"/>
    <col min="6891" max="6891" width="7.42578125" style="1" customWidth="1"/>
    <col min="6892" max="7126" width="9.140625" style="1"/>
    <col min="7127" max="7127" width="34.28515625" style="1" customWidth="1"/>
    <col min="7128" max="7128" width="9.5703125" style="1" customWidth="1"/>
    <col min="7129" max="7129" width="10.42578125" style="1" customWidth="1"/>
    <col min="7130" max="7130" width="9.5703125" style="1" customWidth="1"/>
    <col min="7131" max="7132" width="10.85546875" style="1" customWidth="1"/>
    <col min="7133" max="7133" width="9.85546875" style="1" customWidth="1"/>
    <col min="7134" max="7134" width="8.42578125" style="1" customWidth="1"/>
    <col min="7135" max="7135" width="9.7109375" style="1" customWidth="1"/>
    <col min="7136" max="7136" width="9.140625" style="1" customWidth="1"/>
    <col min="7137" max="7137" width="7.7109375" style="1" customWidth="1"/>
    <col min="7138" max="7138" width="9.28515625" style="1" customWidth="1"/>
    <col min="7139" max="7139" width="9.140625" style="1" customWidth="1"/>
    <col min="7140" max="7140" width="7.5703125" style="1" customWidth="1"/>
    <col min="7141" max="7141" width="7.85546875" style="1" customWidth="1"/>
    <col min="7142" max="7142" width="7" style="1" customWidth="1"/>
    <col min="7143" max="7144" width="8.7109375" style="1" customWidth="1"/>
    <col min="7145" max="7145" width="8.42578125" style="1" customWidth="1"/>
    <col min="7146" max="7146" width="8.28515625" style="1" customWidth="1"/>
    <col min="7147" max="7147" width="7.42578125" style="1" customWidth="1"/>
    <col min="7148" max="7382" width="9.140625" style="1"/>
    <col min="7383" max="7383" width="34.28515625" style="1" customWidth="1"/>
    <col min="7384" max="7384" width="9.5703125" style="1" customWidth="1"/>
    <col min="7385" max="7385" width="10.42578125" style="1" customWidth="1"/>
    <col min="7386" max="7386" width="9.5703125" style="1" customWidth="1"/>
    <col min="7387" max="7388" width="10.85546875" style="1" customWidth="1"/>
    <col min="7389" max="7389" width="9.85546875" style="1" customWidth="1"/>
    <col min="7390" max="7390" width="8.42578125" style="1" customWidth="1"/>
    <col min="7391" max="7391" width="9.7109375" style="1" customWidth="1"/>
    <col min="7392" max="7392" width="9.140625" style="1" customWidth="1"/>
    <col min="7393" max="7393" width="7.7109375" style="1" customWidth="1"/>
    <col min="7394" max="7394" width="9.28515625" style="1" customWidth="1"/>
    <col min="7395" max="7395" width="9.140625" style="1" customWidth="1"/>
    <col min="7396" max="7396" width="7.5703125" style="1" customWidth="1"/>
    <col min="7397" max="7397" width="7.85546875" style="1" customWidth="1"/>
    <col min="7398" max="7398" width="7" style="1" customWidth="1"/>
    <col min="7399" max="7400" width="8.7109375" style="1" customWidth="1"/>
    <col min="7401" max="7401" width="8.42578125" style="1" customWidth="1"/>
    <col min="7402" max="7402" width="8.28515625" style="1" customWidth="1"/>
    <col min="7403" max="7403" width="7.42578125" style="1" customWidth="1"/>
    <col min="7404" max="7638" width="9.140625" style="1"/>
    <col min="7639" max="7639" width="34.28515625" style="1" customWidth="1"/>
    <col min="7640" max="7640" width="9.5703125" style="1" customWidth="1"/>
    <col min="7641" max="7641" width="10.42578125" style="1" customWidth="1"/>
    <col min="7642" max="7642" width="9.5703125" style="1" customWidth="1"/>
    <col min="7643" max="7644" width="10.85546875" style="1" customWidth="1"/>
    <col min="7645" max="7645" width="9.85546875" style="1" customWidth="1"/>
    <col min="7646" max="7646" width="8.42578125" style="1" customWidth="1"/>
    <col min="7647" max="7647" width="9.7109375" style="1" customWidth="1"/>
    <col min="7648" max="7648" width="9.140625" style="1" customWidth="1"/>
    <col min="7649" max="7649" width="7.7109375" style="1" customWidth="1"/>
    <col min="7650" max="7650" width="9.28515625" style="1" customWidth="1"/>
    <col min="7651" max="7651" width="9.140625" style="1" customWidth="1"/>
    <col min="7652" max="7652" width="7.5703125" style="1" customWidth="1"/>
    <col min="7653" max="7653" width="7.85546875" style="1" customWidth="1"/>
    <col min="7654" max="7654" width="7" style="1" customWidth="1"/>
    <col min="7655" max="7656" width="8.7109375" style="1" customWidth="1"/>
    <col min="7657" max="7657" width="8.42578125" style="1" customWidth="1"/>
    <col min="7658" max="7658" width="8.28515625" style="1" customWidth="1"/>
    <col min="7659" max="7659" width="7.42578125" style="1" customWidth="1"/>
    <col min="7660" max="7894" width="9.140625" style="1"/>
    <col min="7895" max="7895" width="34.28515625" style="1" customWidth="1"/>
    <col min="7896" max="7896" width="9.5703125" style="1" customWidth="1"/>
    <col min="7897" max="7897" width="10.42578125" style="1" customWidth="1"/>
    <col min="7898" max="7898" width="9.5703125" style="1" customWidth="1"/>
    <col min="7899" max="7900" width="10.85546875" style="1" customWidth="1"/>
    <col min="7901" max="7901" width="9.85546875" style="1" customWidth="1"/>
    <col min="7902" max="7902" width="8.42578125" style="1" customWidth="1"/>
    <col min="7903" max="7903" width="9.7109375" style="1" customWidth="1"/>
    <col min="7904" max="7904" width="9.140625" style="1" customWidth="1"/>
    <col min="7905" max="7905" width="7.7109375" style="1" customWidth="1"/>
    <col min="7906" max="7906" width="9.28515625" style="1" customWidth="1"/>
    <col min="7907" max="7907" width="9.140625" style="1" customWidth="1"/>
    <col min="7908" max="7908" width="7.5703125" style="1" customWidth="1"/>
    <col min="7909" max="7909" width="7.85546875" style="1" customWidth="1"/>
    <col min="7910" max="7910" width="7" style="1" customWidth="1"/>
    <col min="7911" max="7912" width="8.7109375" style="1" customWidth="1"/>
    <col min="7913" max="7913" width="8.42578125" style="1" customWidth="1"/>
    <col min="7914" max="7914" width="8.28515625" style="1" customWidth="1"/>
    <col min="7915" max="7915" width="7.42578125" style="1" customWidth="1"/>
    <col min="7916" max="8150" width="9.140625" style="1"/>
    <col min="8151" max="8151" width="34.28515625" style="1" customWidth="1"/>
    <col min="8152" max="8152" width="9.5703125" style="1" customWidth="1"/>
    <col min="8153" max="8153" width="10.42578125" style="1" customWidth="1"/>
    <col min="8154" max="8154" width="9.5703125" style="1" customWidth="1"/>
    <col min="8155" max="8156" width="10.85546875" style="1" customWidth="1"/>
    <col min="8157" max="8157" width="9.85546875" style="1" customWidth="1"/>
    <col min="8158" max="8158" width="8.42578125" style="1" customWidth="1"/>
    <col min="8159" max="8159" width="9.7109375" style="1" customWidth="1"/>
    <col min="8160" max="8160" width="9.140625" style="1" customWidth="1"/>
    <col min="8161" max="8161" width="7.7109375" style="1" customWidth="1"/>
    <col min="8162" max="8162" width="9.28515625" style="1" customWidth="1"/>
    <col min="8163" max="8163" width="9.140625" style="1" customWidth="1"/>
    <col min="8164" max="8164" width="7.5703125" style="1" customWidth="1"/>
    <col min="8165" max="8165" width="7.85546875" style="1" customWidth="1"/>
    <col min="8166" max="8166" width="7" style="1" customWidth="1"/>
    <col min="8167" max="8168" width="8.7109375" style="1" customWidth="1"/>
    <col min="8169" max="8169" width="8.42578125" style="1" customWidth="1"/>
    <col min="8170" max="8170" width="8.28515625" style="1" customWidth="1"/>
    <col min="8171" max="8171" width="7.42578125" style="1" customWidth="1"/>
    <col min="8172" max="8406" width="9.140625" style="1"/>
    <col min="8407" max="8407" width="34.28515625" style="1" customWidth="1"/>
    <col min="8408" max="8408" width="9.5703125" style="1" customWidth="1"/>
    <col min="8409" max="8409" width="10.42578125" style="1" customWidth="1"/>
    <col min="8410" max="8410" width="9.5703125" style="1" customWidth="1"/>
    <col min="8411" max="8412" width="10.85546875" style="1" customWidth="1"/>
    <col min="8413" max="8413" width="9.85546875" style="1" customWidth="1"/>
    <col min="8414" max="8414" width="8.42578125" style="1" customWidth="1"/>
    <col min="8415" max="8415" width="9.7109375" style="1" customWidth="1"/>
    <col min="8416" max="8416" width="9.140625" style="1" customWidth="1"/>
    <col min="8417" max="8417" width="7.7109375" style="1" customWidth="1"/>
    <col min="8418" max="8418" width="9.28515625" style="1" customWidth="1"/>
    <col min="8419" max="8419" width="9.140625" style="1" customWidth="1"/>
    <col min="8420" max="8420" width="7.5703125" style="1" customWidth="1"/>
    <col min="8421" max="8421" width="7.85546875" style="1" customWidth="1"/>
    <col min="8422" max="8422" width="7" style="1" customWidth="1"/>
    <col min="8423" max="8424" width="8.7109375" style="1" customWidth="1"/>
    <col min="8425" max="8425" width="8.42578125" style="1" customWidth="1"/>
    <col min="8426" max="8426" width="8.28515625" style="1" customWidth="1"/>
    <col min="8427" max="8427" width="7.42578125" style="1" customWidth="1"/>
    <col min="8428" max="8662" width="9.140625" style="1"/>
    <col min="8663" max="8663" width="34.28515625" style="1" customWidth="1"/>
    <col min="8664" max="8664" width="9.5703125" style="1" customWidth="1"/>
    <col min="8665" max="8665" width="10.42578125" style="1" customWidth="1"/>
    <col min="8666" max="8666" width="9.5703125" style="1" customWidth="1"/>
    <col min="8667" max="8668" width="10.85546875" style="1" customWidth="1"/>
    <col min="8669" max="8669" width="9.85546875" style="1" customWidth="1"/>
    <col min="8670" max="8670" width="8.42578125" style="1" customWidth="1"/>
    <col min="8671" max="8671" width="9.7109375" style="1" customWidth="1"/>
    <col min="8672" max="8672" width="9.140625" style="1" customWidth="1"/>
    <col min="8673" max="8673" width="7.7109375" style="1" customWidth="1"/>
    <col min="8674" max="8674" width="9.28515625" style="1" customWidth="1"/>
    <col min="8675" max="8675" width="9.140625" style="1" customWidth="1"/>
    <col min="8676" max="8676" width="7.5703125" style="1" customWidth="1"/>
    <col min="8677" max="8677" width="7.85546875" style="1" customWidth="1"/>
    <col min="8678" max="8678" width="7" style="1" customWidth="1"/>
    <col min="8679" max="8680" width="8.7109375" style="1" customWidth="1"/>
    <col min="8681" max="8681" width="8.42578125" style="1" customWidth="1"/>
    <col min="8682" max="8682" width="8.28515625" style="1" customWidth="1"/>
    <col min="8683" max="8683" width="7.42578125" style="1" customWidth="1"/>
    <col min="8684" max="8918" width="9.140625" style="1"/>
    <col min="8919" max="8919" width="34.28515625" style="1" customWidth="1"/>
    <col min="8920" max="8920" width="9.5703125" style="1" customWidth="1"/>
    <col min="8921" max="8921" width="10.42578125" style="1" customWidth="1"/>
    <col min="8922" max="8922" width="9.5703125" style="1" customWidth="1"/>
    <col min="8923" max="8924" width="10.85546875" style="1" customWidth="1"/>
    <col min="8925" max="8925" width="9.85546875" style="1" customWidth="1"/>
    <col min="8926" max="8926" width="8.42578125" style="1" customWidth="1"/>
    <col min="8927" max="8927" width="9.7109375" style="1" customWidth="1"/>
    <col min="8928" max="8928" width="9.140625" style="1" customWidth="1"/>
    <col min="8929" max="8929" width="7.7109375" style="1" customWidth="1"/>
    <col min="8930" max="8930" width="9.28515625" style="1" customWidth="1"/>
    <col min="8931" max="8931" width="9.140625" style="1" customWidth="1"/>
    <col min="8932" max="8932" width="7.5703125" style="1" customWidth="1"/>
    <col min="8933" max="8933" width="7.85546875" style="1" customWidth="1"/>
    <col min="8934" max="8934" width="7" style="1" customWidth="1"/>
    <col min="8935" max="8936" width="8.7109375" style="1" customWidth="1"/>
    <col min="8937" max="8937" width="8.42578125" style="1" customWidth="1"/>
    <col min="8938" max="8938" width="8.28515625" style="1" customWidth="1"/>
    <col min="8939" max="8939" width="7.42578125" style="1" customWidth="1"/>
    <col min="8940" max="9174" width="9.140625" style="1"/>
    <col min="9175" max="9175" width="34.28515625" style="1" customWidth="1"/>
    <col min="9176" max="9176" width="9.5703125" style="1" customWidth="1"/>
    <col min="9177" max="9177" width="10.42578125" style="1" customWidth="1"/>
    <col min="9178" max="9178" width="9.5703125" style="1" customWidth="1"/>
    <col min="9179" max="9180" width="10.85546875" style="1" customWidth="1"/>
    <col min="9181" max="9181" width="9.85546875" style="1" customWidth="1"/>
    <col min="9182" max="9182" width="8.42578125" style="1" customWidth="1"/>
    <col min="9183" max="9183" width="9.7109375" style="1" customWidth="1"/>
    <col min="9184" max="9184" width="9.140625" style="1" customWidth="1"/>
    <col min="9185" max="9185" width="7.7109375" style="1" customWidth="1"/>
    <col min="9186" max="9186" width="9.28515625" style="1" customWidth="1"/>
    <col min="9187" max="9187" width="9.140625" style="1" customWidth="1"/>
    <col min="9188" max="9188" width="7.5703125" style="1" customWidth="1"/>
    <col min="9189" max="9189" width="7.85546875" style="1" customWidth="1"/>
    <col min="9190" max="9190" width="7" style="1" customWidth="1"/>
    <col min="9191" max="9192" width="8.7109375" style="1" customWidth="1"/>
    <col min="9193" max="9193" width="8.42578125" style="1" customWidth="1"/>
    <col min="9194" max="9194" width="8.28515625" style="1" customWidth="1"/>
    <col min="9195" max="9195" width="7.42578125" style="1" customWidth="1"/>
    <col min="9196" max="9430" width="9.140625" style="1"/>
    <col min="9431" max="9431" width="34.28515625" style="1" customWidth="1"/>
    <col min="9432" max="9432" width="9.5703125" style="1" customWidth="1"/>
    <col min="9433" max="9433" width="10.42578125" style="1" customWidth="1"/>
    <col min="9434" max="9434" width="9.5703125" style="1" customWidth="1"/>
    <col min="9435" max="9436" width="10.85546875" style="1" customWidth="1"/>
    <col min="9437" max="9437" width="9.85546875" style="1" customWidth="1"/>
    <col min="9438" max="9438" width="8.42578125" style="1" customWidth="1"/>
    <col min="9439" max="9439" width="9.7109375" style="1" customWidth="1"/>
    <col min="9440" max="9440" width="9.140625" style="1" customWidth="1"/>
    <col min="9441" max="9441" width="7.7109375" style="1" customWidth="1"/>
    <col min="9442" max="9442" width="9.28515625" style="1" customWidth="1"/>
    <col min="9443" max="9443" width="9.140625" style="1" customWidth="1"/>
    <col min="9444" max="9444" width="7.5703125" style="1" customWidth="1"/>
    <col min="9445" max="9445" width="7.85546875" style="1" customWidth="1"/>
    <col min="9446" max="9446" width="7" style="1" customWidth="1"/>
    <col min="9447" max="9448" width="8.7109375" style="1" customWidth="1"/>
    <col min="9449" max="9449" width="8.42578125" style="1" customWidth="1"/>
    <col min="9450" max="9450" width="8.28515625" style="1" customWidth="1"/>
    <col min="9451" max="9451" width="7.42578125" style="1" customWidth="1"/>
    <col min="9452" max="9686" width="9.140625" style="1"/>
    <col min="9687" max="9687" width="34.28515625" style="1" customWidth="1"/>
    <col min="9688" max="9688" width="9.5703125" style="1" customWidth="1"/>
    <col min="9689" max="9689" width="10.42578125" style="1" customWidth="1"/>
    <col min="9690" max="9690" width="9.5703125" style="1" customWidth="1"/>
    <col min="9691" max="9692" width="10.85546875" style="1" customWidth="1"/>
    <col min="9693" max="9693" width="9.85546875" style="1" customWidth="1"/>
    <col min="9694" max="9694" width="8.42578125" style="1" customWidth="1"/>
    <col min="9695" max="9695" width="9.7109375" style="1" customWidth="1"/>
    <col min="9696" max="9696" width="9.140625" style="1" customWidth="1"/>
    <col min="9697" max="9697" width="7.7109375" style="1" customWidth="1"/>
    <col min="9698" max="9698" width="9.28515625" style="1" customWidth="1"/>
    <col min="9699" max="9699" width="9.140625" style="1" customWidth="1"/>
    <col min="9700" max="9700" width="7.5703125" style="1" customWidth="1"/>
    <col min="9701" max="9701" width="7.85546875" style="1" customWidth="1"/>
    <col min="9702" max="9702" width="7" style="1" customWidth="1"/>
    <col min="9703" max="9704" width="8.7109375" style="1" customWidth="1"/>
    <col min="9705" max="9705" width="8.42578125" style="1" customWidth="1"/>
    <col min="9706" max="9706" width="8.28515625" style="1" customWidth="1"/>
    <col min="9707" max="9707" width="7.42578125" style="1" customWidth="1"/>
    <col min="9708" max="9942" width="9.140625" style="1"/>
    <col min="9943" max="9943" width="34.28515625" style="1" customWidth="1"/>
    <col min="9944" max="9944" width="9.5703125" style="1" customWidth="1"/>
    <col min="9945" max="9945" width="10.42578125" style="1" customWidth="1"/>
    <col min="9946" max="9946" width="9.5703125" style="1" customWidth="1"/>
    <col min="9947" max="9948" width="10.85546875" style="1" customWidth="1"/>
    <col min="9949" max="9949" width="9.85546875" style="1" customWidth="1"/>
    <col min="9950" max="9950" width="8.42578125" style="1" customWidth="1"/>
    <col min="9951" max="9951" width="9.7109375" style="1" customWidth="1"/>
    <col min="9952" max="9952" width="9.140625" style="1" customWidth="1"/>
    <col min="9953" max="9953" width="7.7109375" style="1" customWidth="1"/>
    <col min="9954" max="9954" width="9.28515625" style="1" customWidth="1"/>
    <col min="9955" max="9955" width="9.140625" style="1" customWidth="1"/>
    <col min="9956" max="9956" width="7.5703125" style="1" customWidth="1"/>
    <col min="9957" max="9957" width="7.85546875" style="1" customWidth="1"/>
    <col min="9958" max="9958" width="7" style="1" customWidth="1"/>
    <col min="9959" max="9960" width="8.7109375" style="1" customWidth="1"/>
    <col min="9961" max="9961" width="8.42578125" style="1" customWidth="1"/>
    <col min="9962" max="9962" width="8.28515625" style="1" customWidth="1"/>
    <col min="9963" max="9963" width="7.42578125" style="1" customWidth="1"/>
    <col min="9964" max="10198" width="9.140625" style="1"/>
    <col min="10199" max="10199" width="34.28515625" style="1" customWidth="1"/>
    <col min="10200" max="10200" width="9.5703125" style="1" customWidth="1"/>
    <col min="10201" max="10201" width="10.42578125" style="1" customWidth="1"/>
    <col min="10202" max="10202" width="9.5703125" style="1" customWidth="1"/>
    <col min="10203" max="10204" width="10.85546875" style="1" customWidth="1"/>
    <col min="10205" max="10205" width="9.85546875" style="1" customWidth="1"/>
    <col min="10206" max="10206" width="8.42578125" style="1" customWidth="1"/>
    <col min="10207" max="10207" width="9.7109375" style="1" customWidth="1"/>
    <col min="10208" max="10208" width="9.140625" style="1" customWidth="1"/>
    <col min="10209" max="10209" width="7.7109375" style="1" customWidth="1"/>
    <col min="10210" max="10210" width="9.28515625" style="1" customWidth="1"/>
    <col min="10211" max="10211" width="9.140625" style="1" customWidth="1"/>
    <col min="10212" max="10212" width="7.5703125" style="1" customWidth="1"/>
    <col min="10213" max="10213" width="7.85546875" style="1" customWidth="1"/>
    <col min="10214" max="10214" width="7" style="1" customWidth="1"/>
    <col min="10215" max="10216" width="8.7109375" style="1" customWidth="1"/>
    <col min="10217" max="10217" width="8.42578125" style="1" customWidth="1"/>
    <col min="10218" max="10218" width="8.28515625" style="1" customWidth="1"/>
    <col min="10219" max="10219" width="7.42578125" style="1" customWidth="1"/>
    <col min="10220" max="10454" width="9.140625" style="1"/>
    <col min="10455" max="10455" width="34.28515625" style="1" customWidth="1"/>
    <col min="10456" max="10456" width="9.5703125" style="1" customWidth="1"/>
    <col min="10457" max="10457" width="10.42578125" style="1" customWidth="1"/>
    <col min="10458" max="10458" width="9.5703125" style="1" customWidth="1"/>
    <col min="10459" max="10460" width="10.85546875" style="1" customWidth="1"/>
    <col min="10461" max="10461" width="9.85546875" style="1" customWidth="1"/>
    <col min="10462" max="10462" width="8.42578125" style="1" customWidth="1"/>
    <col min="10463" max="10463" width="9.7109375" style="1" customWidth="1"/>
    <col min="10464" max="10464" width="9.140625" style="1" customWidth="1"/>
    <col min="10465" max="10465" width="7.7109375" style="1" customWidth="1"/>
    <col min="10466" max="10466" width="9.28515625" style="1" customWidth="1"/>
    <col min="10467" max="10467" width="9.140625" style="1" customWidth="1"/>
    <col min="10468" max="10468" width="7.5703125" style="1" customWidth="1"/>
    <col min="10469" max="10469" width="7.85546875" style="1" customWidth="1"/>
    <col min="10470" max="10470" width="7" style="1" customWidth="1"/>
    <col min="10471" max="10472" width="8.7109375" style="1" customWidth="1"/>
    <col min="10473" max="10473" width="8.42578125" style="1" customWidth="1"/>
    <col min="10474" max="10474" width="8.28515625" style="1" customWidth="1"/>
    <col min="10475" max="10475" width="7.42578125" style="1" customWidth="1"/>
    <col min="10476" max="10710" width="9.140625" style="1"/>
    <col min="10711" max="10711" width="34.28515625" style="1" customWidth="1"/>
    <col min="10712" max="10712" width="9.5703125" style="1" customWidth="1"/>
    <col min="10713" max="10713" width="10.42578125" style="1" customWidth="1"/>
    <col min="10714" max="10714" width="9.5703125" style="1" customWidth="1"/>
    <col min="10715" max="10716" width="10.85546875" style="1" customWidth="1"/>
    <col min="10717" max="10717" width="9.85546875" style="1" customWidth="1"/>
    <col min="10718" max="10718" width="8.42578125" style="1" customWidth="1"/>
    <col min="10719" max="10719" width="9.7109375" style="1" customWidth="1"/>
    <col min="10720" max="10720" width="9.140625" style="1" customWidth="1"/>
    <col min="10721" max="10721" width="7.7109375" style="1" customWidth="1"/>
    <col min="10722" max="10722" width="9.28515625" style="1" customWidth="1"/>
    <col min="10723" max="10723" width="9.140625" style="1" customWidth="1"/>
    <col min="10724" max="10724" width="7.5703125" style="1" customWidth="1"/>
    <col min="10725" max="10725" width="7.85546875" style="1" customWidth="1"/>
    <col min="10726" max="10726" width="7" style="1" customWidth="1"/>
    <col min="10727" max="10728" width="8.7109375" style="1" customWidth="1"/>
    <col min="10729" max="10729" width="8.42578125" style="1" customWidth="1"/>
    <col min="10730" max="10730" width="8.28515625" style="1" customWidth="1"/>
    <col min="10731" max="10731" width="7.42578125" style="1" customWidth="1"/>
    <col min="10732" max="10966" width="9.140625" style="1"/>
    <col min="10967" max="10967" width="34.28515625" style="1" customWidth="1"/>
    <col min="10968" max="10968" width="9.5703125" style="1" customWidth="1"/>
    <col min="10969" max="10969" width="10.42578125" style="1" customWidth="1"/>
    <col min="10970" max="10970" width="9.5703125" style="1" customWidth="1"/>
    <col min="10971" max="10972" width="10.85546875" style="1" customWidth="1"/>
    <col min="10973" max="10973" width="9.85546875" style="1" customWidth="1"/>
    <col min="10974" max="10974" width="8.42578125" style="1" customWidth="1"/>
    <col min="10975" max="10975" width="9.7109375" style="1" customWidth="1"/>
    <col min="10976" max="10976" width="9.140625" style="1" customWidth="1"/>
    <col min="10977" max="10977" width="7.7109375" style="1" customWidth="1"/>
    <col min="10978" max="10978" width="9.28515625" style="1" customWidth="1"/>
    <col min="10979" max="10979" width="9.140625" style="1" customWidth="1"/>
    <col min="10980" max="10980" width="7.5703125" style="1" customWidth="1"/>
    <col min="10981" max="10981" width="7.85546875" style="1" customWidth="1"/>
    <col min="10982" max="10982" width="7" style="1" customWidth="1"/>
    <col min="10983" max="10984" width="8.7109375" style="1" customWidth="1"/>
    <col min="10985" max="10985" width="8.42578125" style="1" customWidth="1"/>
    <col min="10986" max="10986" width="8.28515625" style="1" customWidth="1"/>
    <col min="10987" max="10987" width="7.42578125" style="1" customWidth="1"/>
    <col min="10988" max="11222" width="9.140625" style="1"/>
    <col min="11223" max="11223" width="34.28515625" style="1" customWidth="1"/>
    <col min="11224" max="11224" width="9.5703125" style="1" customWidth="1"/>
    <col min="11225" max="11225" width="10.42578125" style="1" customWidth="1"/>
    <col min="11226" max="11226" width="9.5703125" style="1" customWidth="1"/>
    <col min="11227" max="11228" width="10.85546875" style="1" customWidth="1"/>
    <col min="11229" max="11229" width="9.85546875" style="1" customWidth="1"/>
    <col min="11230" max="11230" width="8.42578125" style="1" customWidth="1"/>
    <col min="11231" max="11231" width="9.7109375" style="1" customWidth="1"/>
    <col min="11232" max="11232" width="9.140625" style="1" customWidth="1"/>
    <col min="11233" max="11233" width="7.7109375" style="1" customWidth="1"/>
    <col min="11234" max="11234" width="9.28515625" style="1" customWidth="1"/>
    <col min="11235" max="11235" width="9.140625" style="1" customWidth="1"/>
    <col min="11236" max="11236" width="7.5703125" style="1" customWidth="1"/>
    <col min="11237" max="11237" width="7.85546875" style="1" customWidth="1"/>
    <col min="11238" max="11238" width="7" style="1" customWidth="1"/>
    <col min="11239" max="11240" width="8.7109375" style="1" customWidth="1"/>
    <col min="11241" max="11241" width="8.42578125" style="1" customWidth="1"/>
    <col min="11242" max="11242" width="8.28515625" style="1" customWidth="1"/>
    <col min="11243" max="11243" width="7.42578125" style="1" customWidth="1"/>
    <col min="11244" max="11478" width="9.140625" style="1"/>
    <col min="11479" max="11479" width="34.28515625" style="1" customWidth="1"/>
    <col min="11480" max="11480" width="9.5703125" style="1" customWidth="1"/>
    <col min="11481" max="11481" width="10.42578125" style="1" customWidth="1"/>
    <col min="11482" max="11482" width="9.5703125" style="1" customWidth="1"/>
    <col min="11483" max="11484" width="10.85546875" style="1" customWidth="1"/>
    <col min="11485" max="11485" width="9.85546875" style="1" customWidth="1"/>
    <col min="11486" max="11486" width="8.42578125" style="1" customWidth="1"/>
    <col min="11487" max="11487" width="9.7109375" style="1" customWidth="1"/>
    <col min="11488" max="11488" width="9.140625" style="1" customWidth="1"/>
    <col min="11489" max="11489" width="7.7109375" style="1" customWidth="1"/>
    <col min="11490" max="11490" width="9.28515625" style="1" customWidth="1"/>
    <col min="11491" max="11491" width="9.140625" style="1" customWidth="1"/>
    <col min="11492" max="11492" width="7.5703125" style="1" customWidth="1"/>
    <col min="11493" max="11493" width="7.85546875" style="1" customWidth="1"/>
    <col min="11494" max="11494" width="7" style="1" customWidth="1"/>
    <col min="11495" max="11496" width="8.7109375" style="1" customWidth="1"/>
    <col min="11497" max="11497" width="8.42578125" style="1" customWidth="1"/>
    <col min="11498" max="11498" width="8.28515625" style="1" customWidth="1"/>
    <col min="11499" max="11499" width="7.42578125" style="1" customWidth="1"/>
    <col min="11500" max="11734" width="9.140625" style="1"/>
    <col min="11735" max="11735" width="34.28515625" style="1" customWidth="1"/>
    <col min="11736" max="11736" width="9.5703125" style="1" customWidth="1"/>
    <col min="11737" max="11737" width="10.42578125" style="1" customWidth="1"/>
    <col min="11738" max="11738" width="9.5703125" style="1" customWidth="1"/>
    <col min="11739" max="11740" width="10.85546875" style="1" customWidth="1"/>
    <col min="11741" max="11741" width="9.85546875" style="1" customWidth="1"/>
    <col min="11742" max="11742" width="8.42578125" style="1" customWidth="1"/>
    <col min="11743" max="11743" width="9.7109375" style="1" customWidth="1"/>
    <col min="11744" max="11744" width="9.140625" style="1" customWidth="1"/>
    <col min="11745" max="11745" width="7.7109375" style="1" customWidth="1"/>
    <col min="11746" max="11746" width="9.28515625" style="1" customWidth="1"/>
    <col min="11747" max="11747" width="9.140625" style="1" customWidth="1"/>
    <col min="11748" max="11748" width="7.5703125" style="1" customWidth="1"/>
    <col min="11749" max="11749" width="7.85546875" style="1" customWidth="1"/>
    <col min="11750" max="11750" width="7" style="1" customWidth="1"/>
    <col min="11751" max="11752" width="8.7109375" style="1" customWidth="1"/>
    <col min="11753" max="11753" width="8.42578125" style="1" customWidth="1"/>
    <col min="11754" max="11754" width="8.28515625" style="1" customWidth="1"/>
    <col min="11755" max="11755" width="7.42578125" style="1" customWidth="1"/>
    <col min="11756" max="11990" width="9.140625" style="1"/>
    <col min="11991" max="11991" width="34.28515625" style="1" customWidth="1"/>
    <col min="11992" max="11992" width="9.5703125" style="1" customWidth="1"/>
    <col min="11993" max="11993" width="10.42578125" style="1" customWidth="1"/>
    <col min="11994" max="11994" width="9.5703125" style="1" customWidth="1"/>
    <col min="11995" max="11996" width="10.85546875" style="1" customWidth="1"/>
    <col min="11997" max="11997" width="9.85546875" style="1" customWidth="1"/>
    <col min="11998" max="11998" width="8.42578125" style="1" customWidth="1"/>
    <col min="11999" max="11999" width="9.7109375" style="1" customWidth="1"/>
    <col min="12000" max="12000" width="9.140625" style="1" customWidth="1"/>
    <col min="12001" max="12001" width="7.7109375" style="1" customWidth="1"/>
    <col min="12002" max="12002" width="9.28515625" style="1" customWidth="1"/>
    <col min="12003" max="12003" width="9.140625" style="1" customWidth="1"/>
    <col min="12004" max="12004" width="7.5703125" style="1" customWidth="1"/>
    <col min="12005" max="12005" width="7.85546875" style="1" customWidth="1"/>
    <col min="12006" max="12006" width="7" style="1" customWidth="1"/>
    <col min="12007" max="12008" width="8.7109375" style="1" customWidth="1"/>
    <col min="12009" max="12009" width="8.42578125" style="1" customWidth="1"/>
    <col min="12010" max="12010" width="8.28515625" style="1" customWidth="1"/>
    <col min="12011" max="12011" width="7.42578125" style="1" customWidth="1"/>
    <col min="12012" max="12246" width="9.140625" style="1"/>
    <col min="12247" max="12247" width="34.28515625" style="1" customWidth="1"/>
    <col min="12248" max="12248" width="9.5703125" style="1" customWidth="1"/>
    <col min="12249" max="12249" width="10.42578125" style="1" customWidth="1"/>
    <col min="12250" max="12250" width="9.5703125" style="1" customWidth="1"/>
    <col min="12251" max="12252" width="10.85546875" style="1" customWidth="1"/>
    <col min="12253" max="12253" width="9.85546875" style="1" customWidth="1"/>
    <col min="12254" max="12254" width="8.42578125" style="1" customWidth="1"/>
    <col min="12255" max="12255" width="9.7109375" style="1" customWidth="1"/>
    <col min="12256" max="12256" width="9.140625" style="1" customWidth="1"/>
    <col min="12257" max="12257" width="7.7109375" style="1" customWidth="1"/>
    <col min="12258" max="12258" width="9.28515625" style="1" customWidth="1"/>
    <col min="12259" max="12259" width="9.140625" style="1" customWidth="1"/>
    <col min="12260" max="12260" width="7.5703125" style="1" customWidth="1"/>
    <col min="12261" max="12261" width="7.85546875" style="1" customWidth="1"/>
    <col min="12262" max="12262" width="7" style="1" customWidth="1"/>
    <col min="12263" max="12264" width="8.7109375" style="1" customWidth="1"/>
    <col min="12265" max="12265" width="8.42578125" style="1" customWidth="1"/>
    <col min="12266" max="12266" width="8.28515625" style="1" customWidth="1"/>
    <col min="12267" max="12267" width="7.42578125" style="1" customWidth="1"/>
    <col min="12268" max="12502" width="9.140625" style="1"/>
    <col min="12503" max="12503" width="34.28515625" style="1" customWidth="1"/>
    <col min="12504" max="12504" width="9.5703125" style="1" customWidth="1"/>
    <col min="12505" max="12505" width="10.42578125" style="1" customWidth="1"/>
    <col min="12506" max="12506" width="9.5703125" style="1" customWidth="1"/>
    <col min="12507" max="12508" width="10.85546875" style="1" customWidth="1"/>
    <col min="12509" max="12509" width="9.85546875" style="1" customWidth="1"/>
    <col min="12510" max="12510" width="8.42578125" style="1" customWidth="1"/>
    <col min="12511" max="12511" width="9.7109375" style="1" customWidth="1"/>
    <col min="12512" max="12512" width="9.140625" style="1" customWidth="1"/>
    <col min="12513" max="12513" width="7.7109375" style="1" customWidth="1"/>
    <col min="12514" max="12514" width="9.28515625" style="1" customWidth="1"/>
    <col min="12515" max="12515" width="9.140625" style="1" customWidth="1"/>
    <col min="12516" max="12516" width="7.5703125" style="1" customWidth="1"/>
    <col min="12517" max="12517" width="7.85546875" style="1" customWidth="1"/>
    <col min="12518" max="12518" width="7" style="1" customWidth="1"/>
    <col min="12519" max="12520" width="8.7109375" style="1" customWidth="1"/>
    <col min="12521" max="12521" width="8.42578125" style="1" customWidth="1"/>
    <col min="12522" max="12522" width="8.28515625" style="1" customWidth="1"/>
    <col min="12523" max="12523" width="7.42578125" style="1" customWidth="1"/>
    <col min="12524" max="12758" width="9.140625" style="1"/>
    <col min="12759" max="12759" width="34.28515625" style="1" customWidth="1"/>
    <col min="12760" max="12760" width="9.5703125" style="1" customWidth="1"/>
    <col min="12761" max="12761" width="10.42578125" style="1" customWidth="1"/>
    <col min="12762" max="12762" width="9.5703125" style="1" customWidth="1"/>
    <col min="12763" max="12764" width="10.85546875" style="1" customWidth="1"/>
    <col min="12765" max="12765" width="9.85546875" style="1" customWidth="1"/>
    <col min="12766" max="12766" width="8.42578125" style="1" customWidth="1"/>
    <col min="12767" max="12767" width="9.7109375" style="1" customWidth="1"/>
    <col min="12768" max="12768" width="9.140625" style="1" customWidth="1"/>
    <col min="12769" max="12769" width="7.7109375" style="1" customWidth="1"/>
    <col min="12770" max="12770" width="9.28515625" style="1" customWidth="1"/>
    <col min="12771" max="12771" width="9.140625" style="1" customWidth="1"/>
    <col min="12772" max="12772" width="7.5703125" style="1" customWidth="1"/>
    <col min="12773" max="12773" width="7.85546875" style="1" customWidth="1"/>
    <col min="12774" max="12774" width="7" style="1" customWidth="1"/>
    <col min="12775" max="12776" width="8.7109375" style="1" customWidth="1"/>
    <col min="12777" max="12777" width="8.42578125" style="1" customWidth="1"/>
    <col min="12778" max="12778" width="8.28515625" style="1" customWidth="1"/>
    <col min="12779" max="12779" width="7.42578125" style="1" customWidth="1"/>
    <col min="12780" max="13014" width="9.140625" style="1"/>
    <col min="13015" max="13015" width="34.28515625" style="1" customWidth="1"/>
    <col min="13016" max="13016" width="9.5703125" style="1" customWidth="1"/>
    <col min="13017" max="13017" width="10.42578125" style="1" customWidth="1"/>
    <col min="13018" max="13018" width="9.5703125" style="1" customWidth="1"/>
    <col min="13019" max="13020" width="10.85546875" style="1" customWidth="1"/>
    <col min="13021" max="13021" width="9.85546875" style="1" customWidth="1"/>
    <col min="13022" max="13022" width="8.42578125" style="1" customWidth="1"/>
    <col min="13023" max="13023" width="9.7109375" style="1" customWidth="1"/>
    <col min="13024" max="13024" width="9.140625" style="1" customWidth="1"/>
    <col min="13025" max="13025" width="7.7109375" style="1" customWidth="1"/>
    <col min="13026" max="13026" width="9.28515625" style="1" customWidth="1"/>
    <col min="13027" max="13027" width="9.140625" style="1" customWidth="1"/>
    <col min="13028" max="13028" width="7.5703125" style="1" customWidth="1"/>
    <col min="13029" max="13029" width="7.85546875" style="1" customWidth="1"/>
    <col min="13030" max="13030" width="7" style="1" customWidth="1"/>
    <col min="13031" max="13032" width="8.7109375" style="1" customWidth="1"/>
    <col min="13033" max="13033" width="8.42578125" style="1" customWidth="1"/>
    <col min="13034" max="13034" width="8.28515625" style="1" customWidth="1"/>
    <col min="13035" max="13035" width="7.42578125" style="1" customWidth="1"/>
    <col min="13036" max="13270" width="9.140625" style="1"/>
    <col min="13271" max="13271" width="34.28515625" style="1" customWidth="1"/>
    <col min="13272" max="13272" width="9.5703125" style="1" customWidth="1"/>
    <col min="13273" max="13273" width="10.42578125" style="1" customWidth="1"/>
    <col min="13274" max="13274" width="9.5703125" style="1" customWidth="1"/>
    <col min="13275" max="13276" width="10.85546875" style="1" customWidth="1"/>
    <col min="13277" max="13277" width="9.85546875" style="1" customWidth="1"/>
    <col min="13278" max="13278" width="8.42578125" style="1" customWidth="1"/>
    <col min="13279" max="13279" width="9.7109375" style="1" customWidth="1"/>
    <col min="13280" max="13280" width="9.140625" style="1" customWidth="1"/>
    <col min="13281" max="13281" width="7.7109375" style="1" customWidth="1"/>
    <col min="13282" max="13282" width="9.28515625" style="1" customWidth="1"/>
    <col min="13283" max="13283" width="9.140625" style="1" customWidth="1"/>
    <col min="13284" max="13284" width="7.5703125" style="1" customWidth="1"/>
    <col min="13285" max="13285" width="7.85546875" style="1" customWidth="1"/>
    <col min="13286" max="13286" width="7" style="1" customWidth="1"/>
    <col min="13287" max="13288" width="8.7109375" style="1" customWidth="1"/>
    <col min="13289" max="13289" width="8.42578125" style="1" customWidth="1"/>
    <col min="13290" max="13290" width="8.28515625" style="1" customWidth="1"/>
    <col min="13291" max="13291" width="7.42578125" style="1" customWidth="1"/>
    <col min="13292" max="13526" width="9.140625" style="1"/>
    <col min="13527" max="13527" width="34.28515625" style="1" customWidth="1"/>
    <col min="13528" max="13528" width="9.5703125" style="1" customWidth="1"/>
    <col min="13529" max="13529" width="10.42578125" style="1" customWidth="1"/>
    <col min="13530" max="13530" width="9.5703125" style="1" customWidth="1"/>
    <col min="13531" max="13532" width="10.85546875" style="1" customWidth="1"/>
    <col min="13533" max="13533" width="9.85546875" style="1" customWidth="1"/>
    <col min="13534" max="13534" width="8.42578125" style="1" customWidth="1"/>
    <col min="13535" max="13535" width="9.7109375" style="1" customWidth="1"/>
    <col min="13536" max="13536" width="9.140625" style="1" customWidth="1"/>
    <col min="13537" max="13537" width="7.7109375" style="1" customWidth="1"/>
    <col min="13538" max="13538" width="9.28515625" style="1" customWidth="1"/>
    <col min="13539" max="13539" width="9.140625" style="1" customWidth="1"/>
    <col min="13540" max="13540" width="7.5703125" style="1" customWidth="1"/>
    <col min="13541" max="13541" width="7.85546875" style="1" customWidth="1"/>
    <col min="13542" max="13542" width="7" style="1" customWidth="1"/>
    <col min="13543" max="13544" width="8.7109375" style="1" customWidth="1"/>
    <col min="13545" max="13545" width="8.42578125" style="1" customWidth="1"/>
    <col min="13546" max="13546" width="8.28515625" style="1" customWidth="1"/>
    <col min="13547" max="13547" width="7.42578125" style="1" customWidth="1"/>
    <col min="13548" max="13782" width="9.140625" style="1"/>
    <col min="13783" max="13783" width="34.28515625" style="1" customWidth="1"/>
    <col min="13784" max="13784" width="9.5703125" style="1" customWidth="1"/>
    <col min="13785" max="13785" width="10.42578125" style="1" customWidth="1"/>
    <col min="13786" max="13786" width="9.5703125" style="1" customWidth="1"/>
    <col min="13787" max="13788" width="10.85546875" style="1" customWidth="1"/>
    <col min="13789" max="13789" width="9.85546875" style="1" customWidth="1"/>
    <col min="13790" max="13790" width="8.42578125" style="1" customWidth="1"/>
    <col min="13791" max="13791" width="9.7109375" style="1" customWidth="1"/>
    <col min="13792" max="13792" width="9.140625" style="1" customWidth="1"/>
    <col min="13793" max="13793" width="7.7109375" style="1" customWidth="1"/>
    <col min="13794" max="13794" width="9.28515625" style="1" customWidth="1"/>
    <col min="13795" max="13795" width="9.140625" style="1" customWidth="1"/>
    <col min="13796" max="13796" width="7.5703125" style="1" customWidth="1"/>
    <col min="13797" max="13797" width="7.85546875" style="1" customWidth="1"/>
    <col min="13798" max="13798" width="7" style="1" customWidth="1"/>
    <col min="13799" max="13800" width="8.7109375" style="1" customWidth="1"/>
    <col min="13801" max="13801" width="8.42578125" style="1" customWidth="1"/>
    <col min="13802" max="13802" width="8.28515625" style="1" customWidth="1"/>
    <col min="13803" max="13803" width="7.42578125" style="1" customWidth="1"/>
    <col min="13804" max="14038" width="9.140625" style="1"/>
    <col min="14039" max="14039" width="34.28515625" style="1" customWidth="1"/>
    <col min="14040" max="14040" width="9.5703125" style="1" customWidth="1"/>
    <col min="14041" max="14041" width="10.42578125" style="1" customWidth="1"/>
    <col min="14042" max="14042" width="9.5703125" style="1" customWidth="1"/>
    <col min="14043" max="14044" width="10.85546875" style="1" customWidth="1"/>
    <col min="14045" max="14045" width="9.85546875" style="1" customWidth="1"/>
    <col min="14046" max="14046" width="8.42578125" style="1" customWidth="1"/>
    <col min="14047" max="14047" width="9.7109375" style="1" customWidth="1"/>
    <col min="14048" max="14048" width="9.140625" style="1" customWidth="1"/>
    <col min="14049" max="14049" width="7.7109375" style="1" customWidth="1"/>
    <col min="14050" max="14050" width="9.28515625" style="1" customWidth="1"/>
    <col min="14051" max="14051" width="9.140625" style="1" customWidth="1"/>
    <col min="14052" max="14052" width="7.5703125" style="1" customWidth="1"/>
    <col min="14053" max="14053" width="7.85546875" style="1" customWidth="1"/>
    <col min="14054" max="14054" width="7" style="1" customWidth="1"/>
    <col min="14055" max="14056" width="8.7109375" style="1" customWidth="1"/>
    <col min="14057" max="14057" width="8.42578125" style="1" customWidth="1"/>
    <col min="14058" max="14058" width="8.28515625" style="1" customWidth="1"/>
    <col min="14059" max="14059" width="7.42578125" style="1" customWidth="1"/>
    <col min="14060" max="14294" width="9.140625" style="1"/>
    <col min="14295" max="14295" width="34.28515625" style="1" customWidth="1"/>
    <col min="14296" max="14296" width="9.5703125" style="1" customWidth="1"/>
    <col min="14297" max="14297" width="10.42578125" style="1" customWidth="1"/>
    <col min="14298" max="14298" width="9.5703125" style="1" customWidth="1"/>
    <col min="14299" max="14300" width="10.85546875" style="1" customWidth="1"/>
    <col min="14301" max="14301" width="9.85546875" style="1" customWidth="1"/>
    <col min="14302" max="14302" width="8.42578125" style="1" customWidth="1"/>
    <col min="14303" max="14303" width="9.7109375" style="1" customWidth="1"/>
    <col min="14304" max="14304" width="9.140625" style="1" customWidth="1"/>
    <col min="14305" max="14305" width="7.7109375" style="1" customWidth="1"/>
    <col min="14306" max="14306" width="9.28515625" style="1" customWidth="1"/>
    <col min="14307" max="14307" width="9.140625" style="1" customWidth="1"/>
    <col min="14308" max="14308" width="7.5703125" style="1" customWidth="1"/>
    <col min="14309" max="14309" width="7.85546875" style="1" customWidth="1"/>
    <col min="14310" max="14310" width="7" style="1" customWidth="1"/>
    <col min="14311" max="14312" width="8.7109375" style="1" customWidth="1"/>
    <col min="14313" max="14313" width="8.42578125" style="1" customWidth="1"/>
    <col min="14314" max="14314" width="8.28515625" style="1" customWidth="1"/>
    <col min="14315" max="14315" width="7.42578125" style="1" customWidth="1"/>
    <col min="14316" max="14550" width="9.140625" style="1"/>
    <col min="14551" max="14551" width="34.28515625" style="1" customWidth="1"/>
    <col min="14552" max="14552" width="9.5703125" style="1" customWidth="1"/>
    <col min="14553" max="14553" width="10.42578125" style="1" customWidth="1"/>
    <col min="14554" max="14554" width="9.5703125" style="1" customWidth="1"/>
    <col min="14555" max="14556" width="10.85546875" style="1" customWidth="1"/>
    <col min="14557" max="14557" width="9.85546875" style="1" customWidth="1"/>
    <col min="14558" max="14558" width="8.42578125" style="1" customWidth="1"/>
    <col min="14559" max="14559" width="9.7109375" style="1" customWidth="1"/>
    <col min="14560" max="14560" width="9.140625" style="1" customWidth="1"/>
    <col min="14561" max="14561" width="7.7109375" style="1" customWidth="1"/>
    <col min="14562" max="14562" width="9.28515625" style="1" customWidth="1"/>
    <col min="14563" max="14563" width="9.140625" style="1" customWidth="1"/>
    <col min="14564" max="14564" width="7.5703125" style="1" customWidth="1"/>
    <col min="14565" max="14565" width="7.85546875" style="1" customWidth="1"/>
    <col min="14566" max="14566" width="7" style="1" customWidth="1"/>
    <col min="14567" max="14568" width="8.7109375" style="1" customWidth="1"/>
    <col min="14569" max="14569" width="8.42578125" style="1" customWidth="1"/>
    <col min="14570" max="14570" width="8.28515625" style="1" customWidth="1"/>
    <col min="14571" max="14571" width="7.42578125" style="1" customWidth="1"/>
    <col min="14572" max="14806" width="9.140625" style="1"/>
    <col min="14807" max="14807" width="34.28515625" style="1" customWidth="1"/>
    <col min="14808" max="14808" width="9.5703125" style="1" customWidth="1"/>
    <col min="14809" max="14809" width="10.42578125" style="1" customWidth="1"/>
    <col min="14810" max="14810" width="9.5703125" style="1" customWidth="1"/>
    <col min="14811" max="14812" width="10.85546875" style="1" customWidth="1"/>
    <col min="14813" max="14813" width="9.85546875" style="1" customWidth="1"/>
    <col min="14814" max="14814" width="8.42578125" style="1" customWidth="1"/>
    <col min="14815" max="14815" width="9.7109375" style="1" customWidth="1"/>
    <col min="14816" max="14816" width="9.140625" style="1" customWidth="1"/>
    <col min="14817" max="14817" width="7.7109375" style="1" customWidth="1"/>
    <col min="14818" max="14818" width="9.28515625" style="1" customWidth="1"/>
    <col min="14819" max="14819" width="9.140625" style="1" customWidth="1"/>
    <col min="14820" max="14820" width="7.5703125" style="1" customWidth="1"/>
    <col min="14821" max="14821" width="7.85546875" style="1" customWidth="1"/>
    <col min="14822" max="14822" width="7" style="1" customWidth="1"/>
    <col min="14823" max="14824" width="8.7109375" style="1" customWidth="1"/>
    <col min="14825" max="14825" width="8.42578125" style="1" customWidth="1"/>
    <col min="14826" max="14826" width="8.28515625" style="1" customWidth="1"/>
    <col min="14827" max="14827" width="7.42578125" style="1" customWidth="1"/>
    <col min="14828" max="15062" width="9.140625" style="1"/>
    <col min="15063" max="15063" width="34.28515625" style="1" customWidth="1"/>
    <col min="15064" max="15064" width="9.5703125" style="1" customWidth="1"/>
    <col min="15065" max="15065" width="10.42578125" style="1" customWidth="1"/>
    <col min="15066" max="15066" width="9.5703125" style="1" customWidth="1"/>
    <col min="15067" max="15068" width="10.85546875" style="1" customWidth="1"/>
    <col min="15069" max="15069" width="9.85546875" style="1" customWidth="1"/>
    <col min="15070" max="15070" width="8.42578125" style="1" customWidth="1"/>
    <col min="15071" max="15071" width="9.7109375" style="1" customWidth="1"/>
    <col min="15072" max="15072" width="9.140625" style="1" customWidth="1"/>
    <col min="15073" max="15073" width="7.7109375" style="1" customWidth="1"/>
    <col min="15074" max="15074" width="9.28515625" style="1" customWidth="1"/>
    <col min="15075" max="15075" width="9.140625" style="1" customWidth="1"/>
    <col min="15076" max="15076" width="7.5703125" style="1" customWidth="1"/>
    <col min="15077" max="15077" width="7.85546875" style="1" customWidth="1"/>
    <col min="15078" max="15078" width="7" style="1" customWidth="1"/>
    <col min="15079" max="15080" width="8.7109375" style="1" customWidth="1"/>
    <col min="15081" max="15081" width="8.42578125" style="1" customWidth="1"/>
    <col min="15082" max="15082" width="8.28515625" style="1" customWidth="1"/>
    <col min="15083" max="15083" width="7.42578125" style="1" customWidth="1"/>
    <col min="15084" max="15318" width="9.140625" style="1"/>
    <col min="15319" max="15319" width="34.28515625" style="1" customWidth="1"/>
    <col min="15320" max="15320" width="9.5703125" style="1" customWidth="1"/>
    <col min="15321" max="15321" width="10.42578125" style="1" customWidth="1"/>
    <col min="15322" max="15322" width="9.5703125" style="1" customWidth="1"/>
    <col min="15323" max="15324" width="10.85546875" style="1" customWidth="1"/>
    <col min="15325" max="15325" width="9.85546875" style="1" customWidth="1"/>
    <col min="15326" max="15326" width="8.42578125" style="1" customWidth="1"/>
    <col min="15327" max="15327" width="9.7109375" style="1" customWidth="1"/>
    <col min="15328" max="15328" width="9.140625" style="1" customWidth="1"/>
    <col min="15329" max="15329" width="7.7109375" style="1" customWidth="1"/>
    <col min="15330" max="15330" width="9.28515625" style="1" customWidth="1"/>
    <col min="15331" max="15331" width="9.140625" style="1" customWidth="1"/>
    <col min="15332" max="15332" width="7.5703125" style="1" customWidth="1"/>
    <col min="15333" max="15333" width="7.85546875" style="1" customWidth="1"/>
    <col min="15334" max="15334" width="7" style="1" customWidth="1"/>
    <col min="15335" max="15336" width="8.7109375" style="1" customWidth="1"/>
    <col min="15337" max="15337" width="8.42578125" style="1" customWidth="1"/>
    <col min="15338" max="15338" width="8.28515625" style="1" customWidth="1"/>
    <col min="15339" max="15339" width="7.42578125" style="1" customWidth="1"/>
    <col min="15340" max="15574" width="9.140625" style="1"/>
    <col min="15575" max="15575" width="34.28515625" style="1" customWidth="1"/>
    <col min="15576" max="15576" width="9.5703125" style="1" customWidth="1"/>
    <col min="15577" max="15577" width="10.42578125" style="1" customWidth="1"/>
    <col min="15578" max="15578" width="9.5703125" style="1" customWidth="1"/>
    <col min="15579" max="15580" width="10.85546875" style="1" customWidth="1"/>
    <col min="15581" max="15581" width="9.85546875" style="1" customWidth="1"/>
    <col min="15582" max="15582" width="8.42578125" style="1" customWidth="1"/>
    <col min="15583" max="15583" width="9.7109375" style="1" customWidth="1"/>
    <col min="15584" max="15584" width="9.140625" style="1" customWidth="1"/>
    <col min="15585" max="15585" width="7.7109375" style="1" customWidth="1"/>
    <col min="15586" max="15586" width="9.28515625" style="1" customWidth="1"/>
    <col min="15587" max="15587" width="9.140625" style="1" customWidth="1"/>
    <col min="15588" max="15588" width="7.5703125" style="1" customWidth="1"/>
    <col min="15589" max="15589" width="7.85546875" style="1" customWidth="1"/>
    <col min="15590" max="15590" width="7" style="1" customWidth="1"/>
    <col min="15591" max="15592" width="8.7109375" style="1" customWidth="1"/>
    <col min="15593" max="15593" width="8.42578125" style="1" customWidth="1"/>
    <col min="15594" max="15594" width="8.28515625" style="1" customWidth="1"/>
    <col min="15595" max="15595" width="7.42578125" style="1" customWidth="1"/>
    <col min="15596" max="15830" width="9.140625" style="1"/>
    <col min="15831" max="15831" width="34.28515625" style="1" customWidth="1"/>
    <col min="15832" max="15832" width="9.5703125" style="1" customWidth="1"/>
    <col min="15833" max="15833" width="10.42578125" style="1" customWidth="1"/>
    <col min="15834" max="15834" width="9.5703125" style="1" customWidth="1"/>
    <col min="15835" max="15836" width="10.85546875" style="1" customWidth="1"/>
    <col min="15837" max="15837" width="9.85546875" style="1" customWidth="1"/>
    <col min="15838" max="15838" width="8.42578125" style="1" customWidth="1"/>
    <col min="15839" max="15839" width="9.7109375" style="1" customWidth="1"/>
    <col min="15840" max="15840" width="9.140625" style="1" customWidth="1"/>
    <col min="15841" max="15841" width="7.7109375" style="1" customWidth="1"/>
    <col min="15842" max="15842" width="9.28515625" style="1" customWidth="1"/>
    <col min="15843" max="15843" width="9.140625" style="1" customWidth="1"/>
    <col min="15844" max="15844" width="7.5703125" style="1" customWidth="1"/>
    <col min="15845" max="15845" width="7.85546875" style="1" customWidth="1"/>
    <col min="15846" max="15846" width="7" style="1" customWidth="1"/>
    <col min="15847" max="15848" width="8.7109375" style="1" customWidth="1"/>
    <col min="15849" max="15849" width="8.42578125" style="1" customWidth="1"/>
    <col min="15850" max="15850" width="8.28515625" style="1" customWidth="1"/>
    <col min="15851" max="15851" width="7.42578125" style="1" customWidth="1"/>
    <col min="15852" max="16086" width="9.140625" style="1"/>
    <col min="16087" max="16087" width="34.28515625" style="1" customWidth="1"/>
    <col min="16088" max="16088" width="9.5703125" style="1" customWidth="1"/>
    <col min="16089" max="16089" width="10.42578125" style="1" customWidth="1"/>
    <col min="16090" max="16090" width="9.5703125" style="1" customWidth="1"/>
    <col min="16091" max="16092" width="10.85546875" style="1" customWidth="1"/>
    <col min="16093" max="16093" width="9.85546875" style="1" customWidth="1"/>
    <col min="16094" max="16094" width="8.42578125" style="1" customWidth="1"/>
    <col min="16095" max="16095" width="9.7109375" style="1" customWidth="1"/>
    <col min="16096" max="16096" width="9.140625" style="1" customWidth="1"/>
    <col min="16097" max="16097" width="7.7109375" style="1" customWidth="1"/>
    <col min="16098" max="16098" width="9.28515625" style="1" customWidth="1"/>
    <col min="16099" max="16099" width="9.140625" style="1" customWidth="1"/>
    <col min="16100" max="16100" width="7.5703125" style="1" customWidth="1"/>
    <col min="16101" max="16101" width="7.85546875" style="1" customWidth="1"/>
    <col min="16102" max="16102" width="7" style="1" customWidth="1"/>
    <col min="16103" max="16104" width="8.7109375" style="1" customWidth="1"/>
    <col min="16105" max="16105" width="8.42578125" style="1" customWidth="1"/>
    <col min="16106" max="16106" width="8.28515625" style="1" customWidth="1"/>
    <col min="16107" max="16107" width="7.42578125" style="1" customWidth="1"/>
    <col min="16108" max="16384" width="9.140625" style="1"/>
  </cols>
  <sheetData>
    <row r="1" spans="1:44" ht="21.75" customHeight="1" x14ac:dyDescent="0.3">
      <c r="A1" s="10"/>
      <c r="H1" s="11"/>
      <c r="K1" s="3"/>
      <c r="N1" s="16"/>
      <c r="O1" s="16"/>
      <c r="P1" s="110"/>
      <c r="Q1" s="110"/>
      <c r="R1" s="110"/>
      <c r="S1" s="110"/>
      <c r="T1" s="17" t="s">
        <v>52</v>
      </c>
    </row>
    <row r="2" spans="1:44" ht="15.75" customHeight="1" x14ac:dyDescent="0.3">
      <c r="A2" s="10"/>
      <c r="H2" s="11"/>
      <c r="N2" s="16"/>
      <c r="O2" s="16"/>
      <c r="P2" s="110"/>
      <c r="Q2" s="110"/>
      <c r="R2" s="110"/>
      <c r="S2" s="110"/>
      <c r="T2" s="17" t="s">
        <v>0</v>
      </c>
    </row>
    <row r="3" spans="1:44" ht="15" customHeight="1" x14ac:dyDescent="0.3">
      <c r="A3" s="10"/>
      <c r="H3" s="11"/>
      <c r="N3" s="16"/>
      <c r="O3" s="16"/>
      <c r="P3" s="110"/>
      <c r="Q3" s="110"/>
      <c r="R3" s="110"/>
      <c r="S3" s="110"/>
      <c r="T3" s="17" t="s">
        <v>1</v>
      </c>
    </row>
    <row r="4" spans="1:44" ht="18" customHeight="1" x14ac:dyDescent="0.3">
      <c r="A4" s="10"/>
      <c r="H4" s="11"/>
      <c r="N4" s="16"/>
      <c r="O4" s="16"/>
      <c r="P4" s="110"/>
      <c r="Q4" s="110"/>
      <c r="R4" s="110"/>
      <c r="S4" s="110"/>
      <c r="T4" s="17" t="s">
        <v>129</v>
      </c>
    </row>
    <row r="5" spans="1:44" ht="18" customHeight="1" x14ac:dyDescent="0.3">
      <c r="A5" s="10"/>
      <c r="H5" s="11"/>
      <c r="M5" s="333" t="s">
        <v>163</v>
      </c>
      <c r="N5" s="333"/>
      <c r="O5" s="333"/>
      <c r="P5" s="333"/>
      <c r="Q5" s="333"/>
      <c r="R5" s="333"/>
      <c r="S5" s="333"/>
      <c r="T5" s="333"/>
    </row>
    <row r="6" spans="1:44" s="2" customFormat="1" ht="17.25" customHeight="1" x14ac:dyDescent="0.3">
      <c r="A6" s="305" t="s">
        <v>2</v>
      </c>
      <c r="B6" s="305"/>
      <c r="C6" s="305"/>
      <c r="D6" s="305"/>
      <c r="E6" s="305"/>
      <c r="F6" s="305"/>
      <c r="G6" s="305"/>
      <c r="H6" s="305"/>
      <c r="I6" s="305"/>
      <c r="J6" s="305"/>
      <c r="K6" s="305"/>
      <c r="L6" s="305"/>
      <c r="M6" s="305"/>
      <c r="N6" s="305"/>
      <c r="O6" s="305"/>
      <c r="P6" s="305"/>
      <c r="Q6" s="305"/>
      <c r="R6" s="305"/>
      <c r="S6" s="305"/>
      <c r="T6" s="305"/>
    </row>
    <row r="7" spans="1:44" s="2" customFormat="1" ht="19.5" customHeight="1" x14ac:dyDescent="0.3">
      <c r="A7" s="305" t="s">
        <v>155</v>
      </c>
      <c r="B7" s="305"/>
      <c r="C7" s="305"/>
      <c r="D7" s="305"/>
      <c r="E7" s="305"/>
      <c r="F7" s="305"/>
      <c r="G7" s="305"/>
      <c r="H7" s="305"/>
      <c r="I7" s="305"/>
      <c r="J7" s="305"/>
      <c r="K7" s="305"/>
      <c r="L7" s="305"/>
      <c r="M7" s="305"/>
      <c r="N7" s="305"/>
      <c r="O7" s="305"/>
      <c r="P7" s="305"/>
      <c r="Q7" s="305"/>
      <c r="R7" s="305"/>
      <c r="S7" s="305"/>
      <c r="T7" s="305"/>
    </row>
    <row r="8" spans="1:44" s="2" customFormat="1" ht="70.5" customHeight="1" x14ac:dyDescent="0.3">
      <c r="A8" s="241" t="s">
        <v>50</v>
      </c>
      <c r="B8" s="241"/>
      <c r="C8" s="241"/>
      <c r="D8" s="241"/>
      <c r="E8" s="241"/>
      <c r="F8" s="241"/>
      <c r="G8" s="241"/>
      <c r="H8" s="241"/>
      <c r="I8" s="241"/>
      <c r="J8" s="241"/>
      <c r="K8" s="241"/>
      <c r="L8" s="241"/>
      <c r="M8" s="241"/>
      <c r="N8" s="241"/>
      <c r="O8" s="241"/>
      <c r="P8" s="241"/>
      <c r="Q8" s="241"/>
      <c r="R8" s="241"/>
      <c r="S8" s="241"/>
      <c r="T8" s="241"/>
    </row>
    <row r="9" spans="1:44" ht="30" customHeight="1" thickBot="1" x14ac:dyDescent="0.35">
      <c r="A9" s="4"/>
      <c r="B9" s="54"/>
      <c r="C9" s="4"/>
      <c r="K9" s="5"/>
      <c r="L9" s="301"/>
      <c r="M9" s="301"/>
      <c r="S9" s="301" t="s">
        <v>3</v>
      </c>
      <c r="T9" s="301"/>
    </row>
    <row r="10" spans="1:44" ht="17.25" customHeight="1" x14ac:dyDescent="0.2">
      <c r="A10" s="294" t="s">
        <v>8</v>
      </c>
      <c r="B10" s="245" t="s">
        <v>4</v>
      </c>
      <c r="C10" s="246"/>
      <c r="D10" s="246"/>
      <c r="E10" s="246"/>
      <c r="F10" s="247"/>
      <c r="G10" s="297" t="s">
        <v>35</v>
      </c>
      <c r="H10" s="298"/>
      <c r="I10" s="298"/>
      <c r="J10" s="298"/>
      <c r="K10" s="298"/>
      <c r="L10" s="298"/>
      <c r="M10" s="299"/>
      <c r="N10" s="297" t="s">
        <v>34</v>
      </c>
      <c r="O10" s="298"/>
      <c r="P10" s="298"/>
      <c r="Q10" s="298"/>
      <c r="R10" s="298"/>
      <c r="S10" s="298"/>
      <c r="T10" s="299"/>
    </row>
    <row r="11" spans="1:44" ht="5.25" customHeight="1" thickBot="1" x14ac:dyDescent="0.25">
      <c r="A11" s="295"/>
      <c r="B11" s="248"/>
      <c r="C11" s="249"/>
      <c r="D11" s="249"/>
      <c r="E11" s="249"/>
      <c r="F11" s="250"/>
      <c r="G11" s="302"/>
      <c r="H11" s="303"/>
      <c r="I11" s="303"/>
      <c r="J11" s="303"/>
      <c r="K11" s="303"/>
      <c r="L11" s="303"/>
      <c r="M11" s="304"/>
      <c r="N11" s="302"/>
      <c r="O11" s="303"/>
      <c r="P11" s="303"/>
      <c r="Q11" s="303"/>
      <c r="R11" s="303"/>
      <c r="S11" s="303"/>
      <c r="T11" s="304"/>
    </row>
    <row r="12" spans="1:44" ht="54.75" customHeight="1" thickBot="1" x14ac:dyDescent="0.3">
      <c r="A12" s="295"/>
      <c r="B12" s="248"/>
      <c r="C12" s="249"/>
      <c r="D12" s="249"/>
      <c r="E12" s="249"/>
      <c r="F12" s="250"/>
      <c r="G12" s="187" t="s">
        <v>49</v>
      </c>
      <c r="H12" s="265" t="s">
        <v>11</v>
      </c>
      <c r="I12" s="266"/>
      <c r="J12" s="266"/>
      <c r="K12" s="266"/>
      <c r="L12" s="266"/>
      <c r="M12" s="267"/>
      <c r="N12" s="187" t="s">
        <v>49</v>
      </c>
      <c r="O12" s="174" t="s">
        <v>11</v>
      </c>
      <c r="P12" s="175"/>
      <c r="Q12" s="175"/>
      <c r="R12" s="175"/>
      <c r="S12" s="175"/>
      <c r="T12" s="176"/>
    </row>
    <row r="13" spans="1:44" ht="30.75" customHeight="1" thickBot="1" x14ac:dyDescent="0.25">
      <c r="A13" s="296"/>
      <c r="B13" s="251"/>
      <c r="C13" s="252"/>
      <c r="D13" s="252"/>
      <c r="E13" s="252"/>
      <c r="F13" s="253"/>
      <c r="G13" s="188"/>
      <c r="H13" s="177">
        <v>1.4550000000000001</v>
      </c>
      <c r="I13" s="178"/>
      <c r="J13" s="179">
        <v>1.56</v>
      </c>
      <c r="K13" s="180"/>
      <c r="L13" s="179">
        <v>1.84</v>
      </c>
      <c r="M13" s="181"/>
      <c r="N13" s="188"/>
      <c r="O13" s="177">
        <v>1.4550000000000001</v>
      </c>
      <c r="P13" s="178"/>
      <c r="Q13" s="179">
        <v>1.56</v>
      </c>
      <c r="R13" s="180"/>
      <c r="S13" s="179">
        <v>1.84</v>
      </c>
      <c r="T13" s="181"/>
    </row>
    <row r="14" spans="1:44" ht="21.75" customHeight="1" x14ac:dyDescent="0.3">
      <c r="A14" s="6" t="s">
        <v>9</v>
      </c>
      <c r="B14" s="182" t="s">
        <v>21</v>
      </c>
      <c r="C14" s="183"/>
      <c r="D14" s="183"/>
      <c r="E14" s="183"/>
      <c r="F14" s="184"/>
      <c r="G14" s="20">
        <v>1667.56</v>
      </c>
      <c r="H14" s="185">
        <v>2426.3000000000002</v>
      </c>
      <c r="I14" s="186"/>
      <c r="J14" s="185">
        <v>2601.39</v>
      </c>
      <c r="K14" s="186"/>
      <c r="L14" s="185">
        <v>3068.31</v>
      </c>
      <c r="M14" s="186"/>
      <c r="N14" s="20">
        <f>ROUND(G14*1.35,2)</f>
        <v>2251.21</v>
      </c>
      <c r="O14" s="185">
        <f>ROUND(N14*$O$13,2)</f>
        <v>3275.51</v>
      </c>
      <c r="P14" s="186"/>
      <c r="Q14" s="239">
        <f>ROUND(N14*$Q$13,2)</f>
        <v>3511.89</v>
      </c>
      <c r="R14" s="240"/>
      <c r="S14" s="185">
        <f>ROUND(N14*$S$13,2)</f>
        <v>4142.2299999999996</v>
      </c>
      <c r="T14" s="186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8"/>
      <c r="AJ14" s="18"/>
      <c r="AK14" s="18"/>
      <c r="AL14" s="18"/>
      <c r="AM14" s="18"/>
      <c r="AN14" s="18"/>
      <c r="AO14" s="18"/>
      <c r="AP14" s="18"/>
      <c r="AQ14" s="18"/>
      <c r="AR14" s="18"/>
    </row>
    <row r="15" spans="1:44" ht="21.75" customHeight="1" x14ac:dyDescent="0.3">
      <c r="A15" s="7" t="s">
        <v>9</v>
      </c>
      <c r="B15" s="168" t="s">
        <v>22</v>
      </c>
      <c r="C15" s="169"/>
      <c r="D15" s="169"/>
      <c r="E15" s="169"/>
      <c r="F15" s="170"/>
      <c r="G15" s="21">
        <v>2089.1</v>
      </c>
      <c r="H15" s="137">
        <v>3039.64</v>
      </c>
      <c r="I15" s="138"/>
      <c r="J15" s="137">
        <v>3259</v>
      </c>
      <c r="K15" s="138"/>
      <c r="L15" s="137">
        <v>3843.94</v>
      </c>
      <c r="M15" s="138"/>
      <c r="N15" s="21">
        <f t="shared" ref="N15:N59" si="0">ROUND(G15*1.35,2)</f>
        <v>2820.29</v>
      </c>
      <c r="O15" s="137">
        <f t="shared" ref="O15:O59" si="1">ROUND(N15*$O$13,2)</f>
        <v>4103.5200000000004</v>
      </c>
      <c r="P15" s="138"/>
      <c r="Q15" s="139">
        <f t="shared" ref="Q15:Q59" si="2">ROUND(N15*$Q$13,2)</f>
        <v>4399.6499999999996</v>
      </c>
      <c r="R15" s="140"/>
      <c r="S15" s="137">
        <f t="shared" ref="S15:S59" si="3">ROUND(N15*$S$13,2)</f>
        <v>5189.33</v>
      </c>
      <c r="T15" s="138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8"/>
      <c r="AJ15" s="18"/>
      <c r="AK15" s="18"/>
      <c r="AL15" s="18"/>
      <c r="AM15" s="18"/>
      <c r="AN15" s="18"/>
      <c r="AO15" s="18"/>
      <c r="AP15" s="18"/>
      <c r="AQ15" s="18"/>
      <c r="AR15" s="18"/>
    </row>
    <row r="16" spans="1:44" ht="21.75" customHeight="1" x14ac:dyDescent="0.3">
      <c r="A16" s="7" t="s">
        <v>9</v>
      </c>
      <c r="B16" s="168">
        <v>39</v>
      </c>
      <c r="C16" s="169"/>
      <c r="D16" s="169"/>
      <c r="E16" s="169"/>
      <c r="F16" s="170"/>
      <c r="G16" s="21">
        <v>2167.3000000000002</v>
      </c>
      <c r="H16" s="137">
        <v>3153.42</v>
      </c>
      <c r="I16" s="138"/>
      <c r="J16" s="137">
        <v>3380.99</v>
      </c>
      <c r="K16" s="138"/>
      <c r="L16" s="137">
        <v>3987.83</v>
      </c>
      <c r="M16" s="138"/>
      <c r="N16" s="21">
        <f t="shared" si="0"/>
        <v>2925.86</v>
      </c>
      <c r="O16" s="137">
        <f t="shared" si="1"/>
        <v>4257.13</v>
      </c>
      <c r="P16" s="138"/>
      <c r="Q16" s="139">
        <f t="shared" si="2"/>
        <v>4564.34</v>
      </c>
      <c r="R16" s="140"/>
      <c r="S16" s="137">
        <f t="shared" si="3"/>
        <v>5383.58</v>
      </c>
      <c r="T16" s="138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8"/>
      <c r="AJ16" s="18"/>
      <c r="AK16" s="18"/>
      <c r="AL16" s="18"/>
      <c r="AM16" s="18"/>
      <c r="AN16" s="18"/>
      <c r="AO16" s="18"/>
      <c r="AP16" s="18"/>
      <c r="AQ16" s="18"/>
      <c r="AR16" s="18"/>
    </row>
    <row r="17" spans="1:44" ht="21.75" customHeight="1" x14ac:dyDescent="0.3">
      <c r="A17" s="7" t="s">
        <v>9</v>
      </c>
      <c r="B17" s="168" t="s">
        <v>130</v>
      </c>
      <c r="C17" s="169"/>
      <c r="D17" s="169"/>
      <c r="E17" s="169"/>
      <c r="F17" s="170"/>
      <c r="G17" s="21">
        <v>2305.16</v>
      </c>
      <c r="H17" s="137">
        <v>3354.01</v>
      </c>
      <c r="I17" s="138"/>
      <c r="J17" s="137">
        <v>3596.05</v>
      </c>
      <c r="K17" s="138"/>
      <c r="L17" s="137">
        <v>4241.49</v>
      </c>
      <c r="M17" s="138"/>
      <c r="N17" s="21">
        <f t="shared" si="0"/>
        <v>3111.97</v>
      </c>
      <c r="O17" s="137">
        <f t="shared" si="1"/>
        <v>4527.92</v>
      </c>
      <c r="P17" s="138"/>
      <c r="Q17" s="139">
        <f t="shared" si="2"/>
        <v>4854.67</v>
      </c>
      <c r="R17" s="140"/>
      <c r="S17" s="137">
        <f t="shared" si="3"/>
        <v>5726.02</v>
      </c>
      <c r="T17" s="138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8"/>
      <c r="AJ17" s="18"/>
      <c r="AK17" s="18"/>
      <c r="AL17" s="18"/>
      <c r="AM17" s="18"/>
      <c r="AN17" s="18"/>
      <c r="AO17" s="18"/>
      <c r="AP17" s="18"/>
      <c r="AQ17" s="18"/>
      <c r="AR17" s="18"/>
    </row>
    <row r="18" spans="1:44" ht="21.75" customHeight="1" x14ac:dyDescent="0.3">
      <c r="A18" s="7" t="s">
        <v>9</v>
      </c>
      <c r="B18" s="168">
        <v>85</v>
      </c>
      <c r="C18" s="169"/>
      <c r="D18" s="169"/>
      <c r="E18" s="169"/>
      <c r="F18" s="170"/>
      <c r="G18" s="21">
        <v>2410.13</v>
      </c>
      <c r="H18" s="137">
        <v>3506.74</v>
      </c>
      <c r="I18" s="138"/>
      <c r="J18" s="137">
        <v>3759.8</v>
      </c>
      <c r="K18" s="138"/>
      <c r="L18" s="137">
        <v>4434.6400000000003</v>
      </c>
      <c r="M18" s="138"/>
      <c r="N18" s="21">
        <f t="shared" si="0"/>
        <v>3253.68</v>
      </c>
      <c r="O18" s="137">
        <f t="shared" si="1"/>
        <v>4734.1000000000004</v>
      </c>
      <c r="P18" s="138"/>
      <c r="Q18" s="139">
        <f t="shared" si="2"/>
        <v>5075.74</v>
      </c>
      <c r="R18" s="140"/>
      <c r="S18" s="137">
        <f t="shared" si="3"/>
        <v>5986.77</v>
      </c>
      <c r="T18" s="138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8"/>
      <c r="AJ18" s="18"/>
      <c r="AK18" s="18"/>
      <c r="AL18" s="18"/>
      <c r="AM18" s="18"/>
      <c r="AN18" s="18"/>
      <c r="AO18" s="18"/>
      <c r="AP18" s="18"/>
      <c r="AQ18" s="18"/>
      <c r="AR18" s="18"/>
    </row>
    <row r="19" spans="1:44" ht="21.75" customHeight="1" x14ac:dyDescent="0.3">
      <c r="A19" s="7" t="s">
        <v>9</v>
      </c>
      <c r="B19" s="168" t="s">
        <v>23</v>
      </c>
      <c r="C19" s="169"/>
      <c r="D19" s="169"/>
      <c r="E19" s="169"/>
      <c r="F19" s="170"/>
      <c r="G19" s="21">
        <v>2425.7800000000002</v>
      </c>
      <c r="H19" s="137">
        <v>3529.51</v>
      </c>
      <c r="I19" s="138"/>
      <c r="J19" s="137">
        <v>3784.22</v>
      </c>
      <c r="K19" s="138"/>
      <c r="L19" s="137">
        <v>4463.4399999999996</v>
      </c>
      <c r="M19" s="138"/>
      <c r="N19" s="21">
        <f t="shared" si="0"/>
        <v>3274.8</v>
      </c>
      <c r="O19" s="137">
        <f t="shared" si="1"/>
        <v>4764.83</v>
      </c>
      <c r="P19" s="138"/>
      <c r="Q19" s="139">
        <f t="shared" si="2"/>
        <v>5108.6899999999996</v>
      </c>
      <c r="R19" s="140"/>
      <c r="S19" s="137">
        <f t="shared" si="3"/>
        <v>6025.63</v>
      </c>
      <c r="T19" s="138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8"/>
      <c r="AJ19" s="18"/>
      <c r="AK19" s="18"/>
      <c r="AL19" s="18"/>
      <c r="AM19" s="18"/>
      <c r="AN19" s="18"/>
      <c r="AO19" s="18"/>
      <c r="AP19" s="18"/>
      <c r="AQ19" s="18"/>
      <c r="AR19" s="18"/>
    </row>
    <row r="20" spans="1:44" ht="21.75" customHeight="1" x14ac:dyDescent="0.3">
      <c r="A20" s="7" t="s">
        <v>9</v>
      </c>
      <c r="B20" s="168" t="s">
        <v>131</v>
      </c>
      <c r="C20" s="169"/>
      <c r="D20" s="169"/>
      <c r="E20" s="169"/>
      <c r="F20" s="170"/>
      <c r="G20" s="21">
        <v>2441.69</v>
      </c>
      <c r="H20" s="137">
        <v>3552.66</v>
      </c>
      <c r="I20" s="138"/>
      <c r="J20" s="137">
        <v>3809.04</v>
      </c>
      <c r="K20" s="138"/>
      <c r="L20" s="137">
        <v>4492.71</v>
      </c>
      <c r="M20" s="138"/>
      <c r="N20" s="21">
        <f t="shared" si="0"/>
        <v>3296.28</v>
      </c>
      <c r="O20" s="137">
        <f t="shared" si="1"/>
        <v>4796.09</v>
      </c>
      <c r="P20" s="138"/>
      <c r="Q20" s="139">
        <f t="shared" si="2"/>
        <v>5142.2</v>
      </c>
      <c r="R20" s="140"/>
      <c r="S20" s="137">
        <f t="shared" si="3"/>
        <v>6065.16</v>
      </c>
      <c r="T20" s="138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8"/>
      <c r="AJ20" s="18"/>
      <c r="AK20" s="18"/>
      <c r="AL20" s="18"/>
      <c r="AM20" s="18"/>
      <c r="AN20" s="18"/>
      <c r="AO20" s="18"/>
      <c r="AP20" s="18"/>
      <c r="AQ20" s="18"/>
      <c r="AR20" s="18"/>
    </row>
    <row r="21" spans="1:44" ht="21.75" customHeight="1" x14ac:dyDescent="0.3">
      <c r="A21" s="7" t="s">
        <v>9</v>
      </c>
      <c r="B21" s="168">
        <v>95</v>
      </c>
      <c r="C21" s="169"/>
      <c r="D21" s="169"/>
      <c r="E21" s="169"/>
      <c r="F21" s="170"/>
      <c r="G21" s="21">
        <v>2546.66</v>
      </c>
      <c r="H21" s="137">
        <v>3705.39</v>
      </c>
      <c r="I21" s="138"/>
      <c r="J21" s="137">
        <v>3972.79</v>
      </c>
      <c r="K21" s="138"/>
      <c r="L21" s="137">
        <v>4685.8500000000004</v>
      </c>
      <c r="M21" s="138"/>
      <c r="N21" s="21">
        <f t="shared" si="0"/>
        <v>3437.99</v>
      </c>
      <c r="O21" s="137">
        <f t="shared" si="1"/>
        <v>5002.28</v>
      </c>
      <c r="P21" s="138"/>
      <c r="Q21" s="139">
        <f t="shared" si="2"/>
        <v>5363.26</v>
      </c>
      <c r="R21" s="140"/>
      <c r="S21" s="137">
        <f t="shared" si="3"/>
        <v>6325.9</v>
      </c>
      <c r="T21" s="138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8"/>
      <c r="AJ21" s="18"/>
      <c r="AK21" s="18"/>
      <c r="AL21" s="18"/>
      <c r="AM21" s="18"/>
      <c r="AN21" s="18"/>
      <c r="AO21" s="18"/>
      <c r="AP21" s="18"/>
      <c r="AQ21" s="18"/>
      <c r="AR21" s="18"/>
    </row>
    <row r="22" spans="1:44" ht="21.75" customHeight="1" x14ac:dyDescent="0.3">
      <c r="A22" s="7" t="s">
        <v>9</v>
      </c>
      <c r="B22" s="168" t="s">
        <v>132</v>
      </c>
      <c r="C22" s="169"/>
      <c r="D22" s="169"/>
      <c r="E22" s="169"/>
      <c r="F22" s="170"/>
      <c r="G22" s="21">
        <v>2485.44</v>
      </c>
      <c r="H22" s="137">
        <v>3616.32</v>
      </c>
      <c r="I22" s="138"/>
      <c r="J22" s="137">
        <v>3877.29</v>
      </c>
      <c r="K22" s="138"/>
      <c r="L22" s="137">
        <v>4573.21</v>
      </c>
      <c r="M22" s="138"/>
      <c r="N22" s="21">
        <f t="shared" si="0"/>
        <v>3355.34</v>
      </c>
      <c r="O22" s="137">
        <f t="shared" si="1"/>
        <v>4882.0200000000004</v>
      </c>
      <c r="P22" s="138"/>
      <c r="Q22" s="139">
        <f t="shared" si="2"/>
        <v>5234.33</v>
      </c>
      <c r="R22" s="140"/>
      <c r="S22" s="137">
        <f t="shared" si="3"/>
        <v>6173.83</v>
      </c>
      <c r="T22" s="138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8"/>
      <c r="AJ22" s="18"/>
      <c r="AK22" s="18"/>
      <c r="AL22" s="18"/>
      <c r="AM22" s="18"/>
      <c r="AN22" s="18"/>
      <c r="AO22" s="18"/>
      <c r="AP22" s="18"/>
      <c r="AQ22" s="18"/>
      <c r="AR22" s="18"/>
    </row>
    <row r="23" spans="1:44" ht="21.75" customHeight="1" x14ac:dyDescent="0.3">
      <c r="A23" s="7" t="s">
        <v>9</v>
      </c>
      <c r="B23" s="168">
        <v>75</v>
      </c>
      <c r="C23" s="169"/>
      <c r="D23" s="169"/>
      <c r="E23" s="169"/>
      <c r="F23" s="170"/>
      <c r="G23" s="21">
        <v>2590.42</v>
      </c>
      <c r="H23" s="137">
        <v>3769.06</v>
      </c>
      <c r="I23" s="138"/>
      <c r="J23" s="137">
        <v>4041.06</v>
      </c>
      <c r="K23" s="138"/>
      <c r="L23" s="137">
        <v>4766.37</v>
      </c>
      <c r="M23" s="138"/>
      <c r="N23" s="21">
        <f t="shared" si="0"/>
        <v>3497.07</v>
      </c>
      <c r="O23" s="137">
        <f t="shared" si="1"/>
        <v>5088.24</v>
      </c>
      <c r="P23" s="138"/>
      <c r="Q23" s="139">
        <f t="shared" si="2"/>
        <v>5455.43</v>
      </c>
      <c r="R23" s="140"/>
      <c r="S23" s="137">
        <f t="shared" si="3"/>
        <v>6434.61</v>
      </c>
      <c r="T23" s="138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8"/>
      <c r="AJ23" s="18"/>
      <c r="AK23" s="18"/>
      <c r="AL23" s="18"/>
      <c r="AM23" s="18"/>
      <c r="AN23" s="18"/>
      <c r="AO23" s="18"/>
      <c r="AP23" s="18"/>
      <c r="AQ23" s="18"/>
      <c r="AR23" s="18"/>
    </row>
    <row r="24" spans="1:44" ht="21.75" customHeight="1" x14ac:dyDescent="0.3">
      <c r="A24" s="7" t="s">
        <v>9</v>
      </c>
      <c r="B24" s="168">
        <v>36</v>
      </c>
      <c r="C24" s="169"/>
      <c r="D24" s="169"/>
      <c r="E24" s="169"/>
      <c r="F24" s="170"/>
      <c r="G24" s="21">
        <v>2590.15</v>
      </c>
      <c r="H24" s="137">
        <v>3768.67</v>
      </c>
      <c r="I24" s="138"/>
      <c r="J24" s="137">
        <v>4040.63</v>
      </c>
      <c r="K24" s="138"/>
      <c r="L24" s="137">
        <v>4765.88</v>
      </c>
      <c r="M24" s="138"/>
      <c r="N24" s="21">
        <f t="shared" si="0"/>
        <v>3496.7</v>
      </c>
      <c r="O24" s="137">
        <f t="shared" si="1"/>
        <v>5087.7</v>
      </c>
      <c r="P24" s="138"/>
      <c r="Q24" s="139">
        <f t="shared" si="2"/>
        <v>5454.85</v>
      </c>
      <c r="R24" s="140"/>
      <c r="S24" s="137">
        <f t="shared" si="3"/>
        <v>6433.93</v>
      </c>
      <c r="T24" s="138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8"/>
      <c r="AJ24" s="18"/>
      <c r="AK24" s="18"/>
      <c r="AL24" s="18"/>
      <c r="AM24" s="18"/>
      <c r="AN24" s="18"/>
      <c r="AO24" s="18"/>
      <c r="AP24" s="18"/>
      <c r="AQ24" s="18"/>
      <c r="AR24" s="18"/>
    </row>
    <row r="25" spans="1:44" ht="21.75" customHeight="1" x14ac:dyDescent="0.3">
      <c r="A25" s="7" t="s">
        <v>9</v>
      </c>
      <c r="B25" s="168" t="s">
        <v>24</v>
      </c>
      <c r="C25" s="169"/>
      <c r="D25" s="169"/>
      <c r="E25" s="169"/>
      <c r="F25" s="170"/>
      <c r="G25" s="21">
        <v>2562.31</v>
      </c>
      <c r="H25" s="137">
        <v>3728.16</v>
      </c>
      <c r="I25" s="138"/>
      <c r="J25" s="137">
        <v>3997.2</v>
      </c>
      <c r="K25" s="138"/>
      <c r="L25" s="137">
        <v>4714.6499999999996</v>
      </c>
      <c r="M25" s="138"/>
      <c r="N25" s="21">
        <f t="shared" si="0"/>
        <v>3459.12</v>
      </c>
      <c r="O25" s="137">
        <f t="shared" si="1"/>
        <v>5033.0200000000004</v>
      </c>
      <c r="P25" s="138"/>
      <c r="Q25" s="139">
        <f t="shared" si="2"/>
        <v>5396.23</v>
      </c>
      <c r="R25" s="140"/>
      <c r="S25" s="137">
        <f t="shared" si="3"/>
        <v>6364.78</v>
      </c>
      <c r="T25" s="138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8"/>
      <c r="AJ25" s="18"/>
      <c r="AK25" s="18"/>
      <c r="AL25" s="18"/>
      <c r="AM25" s="18"/>
      <c r="AN25" s="18"/>
      <c r="AO25" s="18"/>
      <c r="AP25" s="18"/>
      <c r="AQ25" s="18"/>
      <c r="AR25" s="18"/>
    </row>
    <row r="26" spans="1:44" ht="21.75" customHeight="1" x14ac:dyDescent="0.3">
      <c r="A26" s="7" t="s">
        <v>9</v>
      </c>
      <c r="B26" s="168">
        <v>71</v>
      </c>
      <c r="C26" s="169"/>
      <c r="D26" s="169"/>
      <c r="E26" s="169"/>
      <c r="F26" s="170"/>
      <c r="G26" s="21">
        <v>2621.97</v>
      </c>
      <c r="H26" s="137">
        <v>3814.97</v>
      </c>
      <c r="I26" s="138"/>
      <c r="J26" s="137">
        <v>4090.27</v>
      </c>
      <c r="K26" s="138"/>
      <c r="L26" s="137">
        <v>4824.42</v>
      </c>
      <c r="M26" s="138"/>
      <c r="N26" s="21">
        <f t="shared" si="0"/>
        <v>3539.66</v>
      </c>
      <c r="O26" s="137">
        <f t="shared" si="1"/>
        <v>5150.21</v>
      </c>
      <c r="P26" s="138"/>
      <c r="Q26" s="139">
        <f t="shared" si="2"/>
        <v>5521.87</v>
      </c>
      <c r="R26" s="140"/>
      <c r="S26" s="137">
        <f t="shared" si="3"/>
        <v>6512.97</v>
      </c>
      <c r="T26" s="138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8"/>
      <c r="AJ26" s="18"/>
      <c r="AK26" s="18"/>
      <c r="AL26" s="18"/>
      <c r="AM26" s="18"/>
      <c r="AN26" s="18"/>
      <c r="AO26" s="18"/>
      <c r="AP26" s="18"/>
      <c r="AQ26" s="18"/>
      <c r="AR26" s="18"/>
    </row>
    <row r="27" spans="1:44" ht="21.75" customHeight="1" x14ac:dyDescent="0.3">
      <c r="A27" s="7" t="s">
        <v>9</v>
      </c>
      <c r="B27" s="168">
        <v>65</v>
      </c>
      <c r="C27" s="169"/>
      <c r="D27" s="169"/>
      <c r="E27" s="169"/>
      <c r="F27" s="170"/>
      <c r="G27" s="21">
        <v>2726.95</v>
      </c>
      <c r="H27" s="137">
        <v>3967.71</v>
      </c>
      <c r="I27" s="138"/>
      <c r="J27" s="137">
        <v>4254.04</v>
      </c>
      <c r="K27" s="138"/>
      <c r="L27" s="137">
        <v>5017.59</v>
      </c>
      <c r="M27" s="138"/>
      <c r="N27" s="21">
        <f t="shared" si="0"/>
        <v>3681.38</v>
      </c>
      <c r="O27" s="137">
        <f t="shared" si="1"/>
        <v>5356.41</v>
      </c>
      <c r="P27" s="138"/>
      <c r="Q27" s="139">
        <f t="shared" si="2"/>
        <v>5742.95</v>
      </c>
      <c r="R27" s="140"/>
      <c r="S27" s="137">
        <f t="shared" si="3"/>
        <v>6773.74</v>
      </c>
      <c r="T27" s="138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8"/>
      <c r="AJ27" s="18"/>
      <c r="AK27" s="18"/>
      <c r="AL27" s="18"/>
      <c r="AM27" s="18"/>
      <c r="AN27" s="18"/>
      <c r="AO27" s="18"/>
      <c r="AP27" s="18"/>
      <c r="AQ27" s="18"/>
      <c r="AR27" s="18"/>
    </row>
    <row r="28" spans="1:44" ht="21.75" customHeight="1" x14ac:dyDescent="0.3">
      <c r="A28" s="7" t="s">
        <v>9</v>
      </c>
      <c r="B28" s="168" t="s">
        <v>25</v>
      </c>
      <c r="C28" s="169"/>
      <c r="D28" s="169"/>
      <c r="E28" s="169"/>
      <c r="F28" s="170"/>
      <c r="G28" s="21">
        <v>2726.69</v>
      </c>
      <c r="H28" s="137">
        <v>3967.33</v>
      </c>
      <c r="I28" s="138"/>
      <c r="J28" s="137">
        <v>4253.6400000000003</v>
      </c>
      <c r="K28" s="138"/>
      <c r="L28" s="137">
        <v>5017.1099999999997</v>
      </c>
      <c r="M28" s="138"/>
      <c r="N28" s="21">
        <f t="shared" si="0"/>
        <v>3681.03</v>
      </c>
      <c r="O28" s="137">
        <f t="shared" si="1"/>
        <v>5355.9</v>
      </c>
      <c r="P28" s="138"/>
      <c r="Q28" s="139">
        <f t="shared" si="2"/>
        <v>5742.41</v>
      </c>
      <c r="R28" s="140"/>
      <c r="S28" s="137">
        <f t="shared" si="3"/>
        <v>6773.1</v>
      </c>
      <c r="T28" s="138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8"/>
      <c r="AJ28" s="18"/>
      <c r="AK28" s="18"/>
      <c r="AL28" s="18"/>
      <c r="AM28" s="18"/>
      <c r="AN28" s="18"/>
      <c r="AO28" s="18"/>
      <c r="AP28" s="18"/>
      <c r="AQ28" s="18"/>
      <c r="AR28" s="18"/>
    </row>
    <row r="29" spans="1:44" ht="21.75" customHeight="1" x14ac:dyDescent="0.3">
      <c r="A29" s="7" t="s">
        <v>9</v>
      </c>
      <c r="B29" s="168" t="s">
        <v>26</v>
      </c>
      <c r="C29" s="169"/>
      <c r="D29" s="169"/>
      <c r="E29" s="169"/>
      <c r="F29" s="170"/>
      <c r="G29" s="21">
        <v>2863.22</v>
      </c>
      <c r="H29" s="137">
        <v>4165.99</v>
      </c>
      <c r="I29" s="138"/>
      <c r="J29" s="137">
        <v>4466.62</v>
      </c>
      <c r="K29" s="138"/>
      <c r="L29" s="137">
        <v>5268.32</v>
      </c>
      <c r="M29" s="138"/>
      <c r="N29" s="21">
        <f t="shared" si="0"/>
        <v>3865.35</v>
      </c>
      <c r="O29" s="137">
        <f t="shared" si="1"/>
        <v>5624.08</v>
      </c>
      <c r="P29" s="138"/>
      <c r="Q29" s="139">
        <f t="shared" si="2"/>
        <v>6029.95</v>
      </c>
      <c r="R29" s="140"/>
      <c r="S29" s="137">
        <f t="shared" si="3"/>
        <v>7112.24</v>
      </c>
      <c r="T29" s="138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8"/>
      <c r="AJ29" s="18"/>
      <c r="AK29" s="18"/>
      <c r="AL29" s="18"/>
      <c r="AM29" s="18"/>
      <c r="AN29" s="18"/>
      <c r="AO29" s="18"/>
      <c r="AP29" s="18"/>
      <c r="AQ29" s="18"/>
      <c r="AR29" s="18"/>
    </row>
    <row r="30" spans="1:44" ht="21.75" customHeight="1" x14ac:dyDescent="0.3">
      <c r="A30" s="7" t="s">
        <v>9</v>
      </c>
      <c r="B30" s="168" t="s">
        <v>27</v>
      </c>
      <c r="C30" s="169"/>
      <c r="D30" s="169"/>
      <c r="E30" s="169"/>
      <c r="F30" s="170"/>
      <c r="G30" s="21">
        <v>2908.28</v>
      </c>
      <c r="H30" s="137">
        <v>4231.55</v>
      </c>
      <c r="I30" s="138"/>
      <c r="J30" s="137">
        <v>4536.92</v>
      </c>
      <c r="K30" s="138"/>
      <c r="L30" s="137">
        <v>5351.24</v>
      </c>
      <c r="M30" s="138"/>
      <c r="N30" s="21">
        <f t="shared" si="0"/>
        <v>3926.18</v>
      </c>
      <c r="O30" s="137">
        <f t="shared" si="1"/>
        <v>5712.59</v>
      </c>
      <c r="P30" s="138"/>
      <c r="Q30" s="139">
        <f t="shared" si="2"/>
        <v>6124.84</v>
      </c>
      <c r="R30" s="140"/>
      <c r="S30" s="137">
        <f t="shared" si="3"/>
        <v>7224.17</v>
      </c>
      <c r="T30" s="138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8"/>
      <c r="AJ30" s="18"/>
      <c r="AK30" s="18"/>
      <c r="AL30" s="18"/>
      <c r="AM30" s="18"/>
      <c r="AN30" s="18"/>
      <c r="AO30" s="18"/>
      <c r="AP30" s="18"/>
      <c r="AQ30" s="18"/>
      <c r="AR30" s="18"/>
    </row>
    <row r="31" spans="1:44" ht="21.75" customHeight="1" x14ac:dyDescent="0.3">
      <c r="A31" s="7" t="s">
        <v>9</v>
      </c>
      <c r="B31" s="168">
        <v>55</v>
      </c>
      <c r="C31" s="169"/>
      <c r="D31" s="169"/>
      <c r="E31" s="169"/>
      <c r="F31" s="170"/>
      <c r="G31" s="21">
        <v>2974.83</v>
      </c>
      <c r="H31" s="137">
        <v>4328.38</v>
      </c>
      <c r="I31" s="138"/>
      <c r="J31" s="137">
        <v>4640.7299999999996</v>
      </c>
      <c r="K31" s="138"/>
      <c r="L31" s="137">
        <v>5473.69</v>
      </c>
      <c r="M31" s="138"/>
      <c r="N31" s="21">
        <f t="shared" si="0"/>
        <v>4016.02</v>
      </c>
      <c r="O31" s="137">
        <f t="shared" si="1"/>
        <v>5843.31</v>
      </c>
      <c r="P31" s="138"/>
      <c r="Q31" s="139">
        <f t="shared" si="2"/>
        <v>6264.99</v>
      </c>
      <c r="R31" s="140"/>
      <c r="S31" s="137">
        <f t="shared" si="3"/>
        <v>7389.48</v>
      </c>
      <c r="T31" s="138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8"/>
      <c r="AJ31" s="18"/>
      <c r="AK31" s="18"/>
      <c r="AL31" s="18"/>
      <c r="AM31" s="18"/>
      <c r="AN31" s="18"/>
      <c r="AO31" s="18"/>
      <c r="AP31" s="18"/>
      <c r="AQ31" s="18"/>
      <c r="AR31" s="18"/>
    </row>
    <row r="32" spans="1:44" ht="21.75" customHeight="1" x14ac:dyDescent="0.3">
      <c r="A32" s="7" t="s">
        <v>9</v>
      </c>
      <c r="B32" s="168" t="s">
        <v>28</v>
      </c>
      <c r="C32" s="169"/>
      <c r="D32" s="169"/>
      <c r="E32" s="169"/>
      <c r="F32" s="170"/>
      <c r="G32" s="21">
        <v>3027.59</v>
      </c>
      <c r="H32" s="137">
        <v>4405.1400000000003</v>
      </c>
      <c r="I32" s="138"/>
      <c r="J32" s="137">
        <v>4723.04</v>
      </c>
      <c r="K32" s="138"/>
      <c r="L32" s="137">
        <v>5570.77</v>
      </c>
      <c r="M32" s="138"/>
      <c r="N32" s="21">
        <f t="shared" si="0"/>
        <v>4087.25</v>
      </c>
      <c r="O32" s="137">
        <f t="shared" si="1"/>
        <v>5946.95</v>
      </c>
      <c r="P32" s="138"/>
      <c r="Q32" s="139">
        <f t="shared" si="2"/>
        <v>6376.11</v>
      </c>
      <c r="R32" s="140"/>
      <c r="S32" s="137">
        <f t="shared" si="3"/>
        <v>7520.54</v>
      </c>
      <c r="T32" s="138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8"/>
      <c r="AJ32" s="18"/>
      <c r="AK32" s="18"/>
      <c r="AL32" s="18"/>
      <c r="AM32" s="18"/>
      <c r="AN32" s="18"/>
      <c r="AO32" s="18"/>
      <c r="AP32" s="18"/>
      <c r="AQ32" s="18"/>
      <c r="AR32" s="18"/>
    </row>
    <row r="33" spans="1:44" ht="21.75" customHeight="1" x14ac:dyDescent="0.3">
      <c r="A33" s="7" t="s">
        <v>9</v>
      </c>
      <c r="B33" s="168" t="s">
        <v>29</v>
      </c>
      <c r="C33" s="169"/>
      <c r="D33" s="169"/>
      <c r="E33" s="169"/>
      <c r="F33" s="170"/>
      <c r="G33" s="21">
        <v>3043.5</v>
      </c>
      <c r="H33" s="137">
        <v>4428.29</v>
      </c>
      <c r="I33" s="138"/>
      <c r="J33" s="137">
        <v>4747.8599999999997</v>
      </c>
      <c r="K33" s="138"/>
      <c r="L33" s="137">
        <v>5600.04</v>
      </c>
      <c r="M33" s="138"/>
      <c r="N33" s="21">
        <f t="shared" si="0"/>
        <v>4108.7299999999996</v>
      </c>
      <c r="O33" s="137">
        <f t="shared" si="1"/>
        <v>5978.2</v>
      </c>
      <c r="P33" s="138"/>
      <c r="Q33" s="139">
        <f t="shared" si="2"/>
        <v>6409.62</v>
      </c>
      <c r="R33" s="140"/>
      <c r="S33" s="137">
        <f t="shared" si="3"/>
        <v>7560.06</v>
      </c>
      <c r="T33" s="138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8"/>
      <c r="AJ33" s="18"/>
      <c r="AK33" s="18"/>
      <c r="AL33" s="18"/>
      <c r="AM33" s="18"/>
      <c r="AN33" s="18"/>
      <c r="AO33" s="18"/>
      <c r="AP33" s="18"/>
      <c r="AQ33" s="18"/>
      <c r="AR33" s="18"/>
    </row>
    <row r="34" spans="1:44" ht="21.75" customHeight="1" x14ac:dyDescent="0.3">
      <c r="A34" s="7" t="s">
        <v>9</v>
      </c>
      <c r="B34" s="165" t="s">
        <v>30</v>
      </c>
      <c r="C34" s="166"/>
      <c r="D34" s="166"/>
      <c r="E34" s="166"/>
      <c r="F34" s="167"/>
      <c r="G34" s="21">
        <v>3164.13</v>
      </c>
      <c r="H34" s="137">
        <v>4603.8100000000004</v>
      </c>
      <c r="I34" s="138"/>
      <c r="J34" s="137">
        <v>4936.04</v>
      </c>
      <c r="K34" s="138"/>
      <c r="L34" s="137">
        <v>5822</v>
      </c>
      <c r="M34" s="138"/>
      <c r="N34" s="21">
        <f t="shared" si="0"/>
        <v>4271.58</v>
      </c>
      <c r="O34" s="137">
        <f t="shared" si="1"/>
        <v>6215.15</v>
      </c>
      <c r="P34" s="138"/>
      <c r="Q34" s="139">
        <f t="shared" si="2"/>
        <v>6663.66</v>
      </c>
      <c r="R34" s="140"/>
      <c r="S34" s="137">
        <f t="shared" si="3"/>
        <v>7859.71</v>
      </c>
      <c r="T34" s="138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8"/>
      <c r="AJ34" s="18"/>
      <c r="AK34" s="18"/>
      <c r="AL34" s="18"/>
      <c r="AM34" s="18"/>
      <c r="AN34" s="18"/>
      <c r="AO34" s="18"/>
      <c r="AP34" s="18"/>
      <c r="AQ34" s="18"/>
      <c r="AR34" s="18"/>
    </row>
    <row r="35" spans="1:44" ht="21.75" customHeight="1" x14ac:dyDescent="0.3">
      <c r="A35" s="7" t="s">
        <v>9</v>
      </c>
      <c r="B35" s="168" t="s">
        <v>31</v>
      </c>
      <c r="C35" s="169"/>
      <c r="D35" s="169"/>
      <c r="E35" s="169"/>
      <c r="F35" s="170"/>
      <c r="G35" s="21">
        <v>3474.3</v>
      </c>
      <c r="H35" s="137">
        <v>5055.1099999999997</v>
      </c>
      <c r="I35" s="138"/>
      <c r="J35" s="137">
        <v>5419.91</v>
      </c>
      <c r="K35" s="138"/>
      <c r="L35" s="137">
        <v>6392.71</v>
      </c>
      <c r="M35" s="138"/>
      <c r="N35" s="21">
        <f t="shared" si="0"/>
        <v>4690.3100000000004</v>
      </c>
      <c r="O35" s="137">
        <f t="shared" si="1"/>
        <v>6824.4</v>
      </c>
      <c r="P35" s="138"/>
      <c r="Q35" s="139">
        <f t="shared" si="2"/>
        <v>7316.88</v>
      </c>
      <c r="R35" s="140"/>
      <c r="S35" s="137">
        <f t="shared" si="3"/>
        <v>8630.17</v>
      </c>
      <c r="T35" s="138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8"/>
      <c r="AJ35" s="18"/>
      <c r="AK35" s="18"/>
      <c r="AL35" s="18"/>
      <c r="AM35" s="18"/>
      <c r="AN35" s="18"/>
      <c r="AO35" s="18"/>
      <c r="AP35" s="18"/>
      <c r="AQ35" s="18"/>
      <c r="AR35" s="18"/>
    </row>
    <row r="36" spans="1:44" ht="21.75" customHeight="1" x14ac:dyDescent="0.3">
      <c r="A36" s="7" t="s">
        <v>9</v>
      </c>
      <c r="B36" s="168">
        <v>60</v>
      </c>
      <c r="C36" s="169"/>
      <c r="D36" s="169"/>
      <c r="E36" s="169"/>
      <c r="F36" s="170"/>
      <c r="G36" s="21">
        <v>3609.51</v>
      </c>
      <c r="H36" s="137">
        <v>5251.84</v>
      </c>
      <c r="I36" s="138"/>
      <c r="J36" s="137">
        <v>5630.84</v>
      </c>
      <c r="K36" s="138"/>
      <c r="L36" s="137">
        <v>6641.5</v>
      </c>
      <c r="M36" s="138"/>
      <c r="N36" s="21">
        <f t="shared" si="0"/>
        <v>4872.84</v>
      </c>
      <c r="O36" s="137">
        <f t="shared" si="1"/>
        <v>7089.98</v>
      </c>
      <c r="P36" s="138"/>
      <c r="Q36" s="139">
        <f t="shared" si="2"/>
        <v>7601.63</v>
      </c>
      <c r="R36" s="140"/>
      <c r="S36" s="137">
        <f t="shared" si="3"/>
        <v>8966.0300000000007</v>
      </c>
      <c r="T36" s="138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8"/>
      <c r="AJ36" s="18"/>
      <c r="AK36" s="18"/>
      <c r="AL36" s="18"/>
      <c r="AM36" s="18"/>
      <c r="AN36" s="18"/>
      <c r="AO36" s="18"/>
      <c r="AP36" s="18"/>
      <c r="AQ36" s="18"/>
      <c r="AR36" s="18"/>
    </row>
    <row r="37" spans="1:44" ht="21.75" customHeight="1" thickBot="1" x14ac:dyDescent="0.35">
      <c r="A37" s="8" t="s">
        <v>9</v>
      </c>
      <c r="B37" s="171">
        <v>45</v>
      </c>
      <c r="C37" s="172"/>
      <c r="D37" s="172"/>
      <c r="E37" s="172"/>
      <c r="F37" s="173"/>
      <c r="G37" s="22">
        <v>3919.95</v>
      </c>
      <c r="H37" s="144">
        <v>5703.53</v>
      </c>
      <c r="I37" s="145"/>
      <c r="J37" s="144">
        <v>6115.12</v>
      </c>
      <c r="K37" s="145"/>
      <c r="L37" s="144">
        <v>7212.71</v>
      </c>
      <c r="M37" s="145"/>
      <c r="N37" s="22">
        <f t="shared" si="0"/>
        <v>5291.93</v>
      </c>
      <c r="O37" s="144">
        <f t="shared" si="1"/>
        <v>7699.76</v>
      </c>
      <c r="P37" s="145"/>
      <c r="Q37" s="146">
        <f t="shared" si="2"/>
        <v>8255.41</v>
      </c>
      <c r="R37" s="147"/>
      <c r="S37" s="144">
        <f t="shared" si="3"/>
        <v>9737.15</v>
      </c>
      <c r="T37" s="145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8"/>
      <c r="AJ37" s="18"/>
      <c r="AK37" s="18"/>
      <c r="AL37" s="18"/>
      <c r="AM37" s="18"/>
      <c r="AN37" s="18"/>
      <c r="AO37" s="18"/>
      <c r="AP37" s="18"/>
      <c r="AQ37" s="18"/>
      <c r="AR37" s="18"/>
    </row>
    <row r="38" spans="1:44" ht="28.5" customHeight="1" x14ac:dyDescent="0.3">
      <c r="A38" s="7" t="s">
        <v>10</v>
      </c>
      <c r="B38" s="168" t="s">
        <v>21</v>
      </c>
      <c r="C38" s="169"/>
      <c r="D38" s="169"/>
      <c r="E38" s="169"/>
      <c r="F38" s="170"/>
      <c r="G38" s="21">
        <v>2348.9</v>
      </c>
      <c r="H38" s="137">
        <v>3417.65</v>
      </c>
      <c r="I38" s="138"/>
      <c r="J38" s="137">
        <v>3664.28</v>
      </c>
      <c r="K38" s="138"/>
      <c r="L38" s="137">
        <v>4321.9799999999996</v>
      </c>
      <c r="M38" s="138"/>
      <c r="N38" s="21">
        <f t="shared" si="0"/>
        <v>3171.02</v>
      </c>
      <c r="O38" s="137">
        <f t="shared" si="1"/>
        <v>4613.83</v>
      </c>
      <c r="P38" s="138"/>
      <c r="Q38" s="139">
        <f t="shared" si="2"/>
        <v>4946.79</v>
      </c>
      <c r="R38" s="140"/>
      <c r="S38" s="137">
        <f t="shared" si="3"/>
        <v>5834.68</v>
      </c>
      <c r="T38" s="138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8"/>
      <c r="AJ38" s="18"/>
      <c r="AK38" s="18"/>
      <c r="AL38" s="18"/>
      <c r="AM38" s="18"/>
      <c r="AN38" s="18"/>
      <c r="AO38" s="18"/>
      <c r="AP38" s="18"/>
      <c r="AQ38" s="18"/>
      <c r="AR38" s="18"/>
    </row>
    <row r="39" spans="1:44" ht="21.75" customHeight="1" x14ac:dyDescent="0.3">
      <c r="A39" s="7" t="s">
        <v>10</v>
      </c>
      <c r="B39" s="168" t="s">
        <v>130</v>
      </c>
      <c r="C39" s="169"/>
      <c r="D39" s="169"/>
      <c r="E39" s="169"/>
      <c r="F39" s="170"/>
      <c r="G39" s="21">
        <v>2664.39</v>
      </c>
      <c r="H39" s="137">
        <v>3876.69</v>
      </c>
      <c r="I39" s="138"/>
      <c r="J39" s="137">
        <v>4156.45</v>
      </c>
      <c r="K39" s="138"/>
      <c r="L39" s="137">
        <v>4902.4799999999996</v>
      </c>
      <c r="M39" s="138"/>
      <c r="N39" s="21">
        <f t="shared" si="0"/>
        <v>3596.93</v>
      </c>
      <c r="O39" s="137">
        <f t="shared" si="1"/>
        <v>5233.53</v>
      </c>
      <c r="P39" s="138"/>
      <c r="Q39" s="139">
        <f t="shared" si="2"/>
        <v>5611.21</v>
      </c>
      <c r="R39" s="140"/>
      <c r="S39" s="137">
        <f t="shared" si="3"/>
        <v>6618.35</v>
      </c>
      <c r="T39" s="138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8"/>
      <c r="AJ39" s="18"/>
      <c r="AK39" s="18"/>
      <c r="AL39" s="18"/>
      <c r="AM39" s="18"/>
      <c r="AN39" s="18"/>
      <c r="AO39" s="18"/>
      <c r="AP39" s="18"/>
      <c r="AQ39" s="18"/>
      <c r="AR39" s="18"/>
    </row>
    <row r="40" spans="1:44" ht="21.75" customHeight="1" x14ac:dyDescent="0.3">
      <c r="A40" s="7" t="s">
        <v>10</v>
      </c>
      <c r="B40" s="168">
        <v>85</v>
      </c>
      <c r="C40" s="169"/>
      <c r="D40" s="169"/>
      <c r="E40" s="169"/>
      <c r="F40" s="170"/>
      <c r="G40" s="21">
        <v>2769.36</v>
      </c>
      <c r="H40" s="137">
        <v>4029.42</v>
      </c>
      <c r="I40" s="138"/>
      <c r="J40" s="137">
        <v>4320.2</v>
      </c>
      <c r="K40" s="138"/>
      <c r="L40" s="137">
        <v>5095.62</v>
      </c>
      <c r="M40" s="138"/>
      <c r="N40" s="21">
        <f t="shared" si="0"/>
        <v>3738.64</v>
      </c>
      <c r="O40" s="137">
        <f t="shared" si="1"/>
        <v>5439.72</v>
      </c>
      <c r="P40" s="138"/>
      <c r="Q40" s="139">
        <f t="shared" si="2"/>
        <v>5832.28</v>
      </c>
      <c r="R40" s="140"/>
      <c r="S40" s="137">
        <f t="shared" si="3"/>
        <v>6879.1</v>
      </c>
      <c r="T40" s="138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8"/>
      <c r="AJ40" s="18"/>
      <c r="AK40" s="18"/>
      <c r="AL40" s="18"/>
      <c r="AM40" s="18"/>
      <c r="AN40" s="18"/>
      <c r="AO40" s="18"/>
      <c r="AP40" s="18"/>
      <c r="AQ40" s="18"/>
      <c r="AR40" s="18"/>
    </row>
    <row r="41" spans="1:44" ht="21.75" customHeight="1" x14ac:dyDescent="0.3">
      <c r="A41" s="7" t="s">
        <v>10</v>
      </c>
      <c r="B41" s="168" t="s">
        <v>23</v>
      </c>
      <c r="C41" s="169"/>
      <c r="D41" s="169"/>
      <c r="E41" s="169"/>
      <c r="F41" s="170"/>
      <c r="G41" s="21">
        <v>2783.69</v>
      </c>
      <c r="H41" s="137">
        <v>4050.27</v>
      </c>
      <c r="I41" s="138"/>
      <c r="J41" s="137">
        <v>4342.5600000000004</v>
      </c>
      <c r="K41" s="138"/>
      <c r="L41" s="137">
        <v>5121.99</v>
      </c>
      <c r="M41" s="138"/>
      <c r="N41" s="21">
        <f t="shared" si="0"/>
        <v>3757.98</v>
      </c>
      <c r="O41" s="137">
        <f t="shared" si="1"/>
        <v>5467.86</v>
      </c>
      <c r="P41" s="138"/>
      <c r="Q41" s="139">
        <f t="shared" si="2"/>
        <v>5862.45</v>
      </c>
      <c r="R41" s="140"/>
      <c r="S41" s="137">
        <f t="shared" si="3"/>
        <v>6914.68</v>
      </c>
      <c r="T41" s="138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8"/>
      <c r="AJ41" s="18"/>
      <c r="AK41" s="18"/>
      <c r="AL41" s="18"/>
      <c r="AM41" s="18"/>
      <c r="AN41" s="18"/>
      <c r="AO41" s="18"/>
      <c r="AP41" s="18"/>
      <c r="AQ41" s="18"/>
      <c r="AR41" s="18"/>
    </row>
    <row r="42" spans="1:44" ht="21.75" customHeight="1" x14ac:dyDescent="0.3">
      <c r="A42" s="7" t="s">
        <v>10</v>
      </c>
      <c r="B42" s="168">
        <v>55</v>
      </c>
      <c r="C42" s="169"/>
      <c r="D42" s="169"/>
      <c r="E42" s="169"/>
      <c r="F42" s="170"/>
      <c r="G42" s="21">
        <v>2888.66</v>
      </c>
      <c r="H42" s="137">
        <v>4203</v>
      </c>
      <c r="I42" s="138"/>
      <c r="J42" s="137">
        <v>4506.3100000000004</v>
      </c>
      <c r="K42" s="138"/>
      <c r="L42" s="137">
        <v>5315.13</v>
      </c>
      <c r="M42" s="138"/>
      <c r="N42" s="21">
        <f t="shared" si="0"/>
        <v>3899.69</v>
      </c>
      <c r="O42" s="137">
        <f t="shared" si="1"/>
        <v>5674.05</v>
      </c>
      <c r="P42" s="138"/>
      <c r="Q42" s="139">
        <f t="shared" si="2"/>
        <v>6083.52</v>
      </c>
      <c r="R42" s="140"/>
      <c r="S42" s="137">
        <f t="shared" si="3"/>
        <v>7175.43</v>
      </c>
      <c r="T42" s="138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8"/>
      <c r="AJ42" s="18"/>
      <c r="AK42" s="18"/>
      <c r="AL42" s="18"/>
      <c r="AM42" s="18"/>
      <c r="AN42" s="18"/>
      <c r="AO42" s="18"/>
      <c r="AP42" s="18"/>
      <c r="AQ42" s="18"/>
      <c r="AR42" s="18"/>
    </row>
    <row r="43" spans="1:44" ht="21.75" customHeight="1" x14ac:dyDescent="0.3">
      <c r="A43" s="7" t="s">
        <v>10</v>
      </c>
      <c r="B43" s="168" t="s">
        <v>22</v>
      </c>
      <c r="C43" s="169"/>
      <c r="D43" s="169"/>
      <c r="E43" s="169"/>
      <c r="F43" s="170"/>
      <c r="G43" s="21">
        <v>2770.43</v>
      </c>
      <c r="H43" s="137">
        <v>4030.98</v>
      </c>
      <c r="I43" s="138"/>
      <c r="J43" s="137">
        <v>4321.87</v>
      </c>
      <c r="K43" s="138"/>
      <c r="L43" s="137">
        <v>5097.59</v>
      </c>
      <c r="M43" s="138"/>
      <c r="N43" s="21">
        <f t="shared" si="0"/>
        <v>3740.08</v>
      </c>
      <c r="O43" s="137">
        <f t="shared" si="1"/>
        <v>5441.82</v>
      </c>
      <c r="P43" s="138"/>
      <c r="Q43" s="139">
        <f t="shared" si="2"/>
        <v>5834.52</v>
      </c>
      <c r="R43" s="140"/>
      <c r="S43" s="137">
        <f t="shared" si="3"/>
        <v>6881.75</v>
      </c>
      <c r="T43" s="138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8"/>
      <c r="AJ43" s="18"/>
      <c r="AK43" s="18"/>
      <c r="AL43" s="18"/>
      <c r="AM43" s="18"/>
      <c r="AN43" s="18"/>
      <c r="AO43" s="18"/>
      <c r="AP43" s="18"/>
      <c r="AQ43" s="18"/>
      <c r="AR43" s="18"/>
    </row>
    <row r="44" spans="1:44" ht="21.75" customHeight="1" x14ac:dyDescent="0.3">
      <c r="A44" s="7" t="s">
        <v>10</v>
      </c>
      <c r="B44" s="168" t="s">
        <v>131</v>
      </c>
      <c r="C44" s="169"/>
      <c r="D44" s="169"/>
      <c r="E44" s="169"/>
      <c r="F44" s="170"/>
      <c r="G44" s="21">
        <v>2798.27</v>
      </c>
      <c r="H44" s="137">
        <v>4071.48</v>
      </c>
      <c r="I44" s="138"/>
      <c r="J44" s="137">
        <v>4365.3</v>
      </c>
      <c r="K44" s="138"/>
      <c r="L44" s="137">
        <v>5148.82</v>
      </c>
      <c r="M44" s="138"/>
      <c r="N44" s="21">
        <f t="shared" si="0"/>
        <v>3777.66</v>
      </c>
      <c r="O44" s="137">
        <f t="shared" si="1"/>
        <v>5496.5</v>
      </c>
      <c r="P44" s="138"/>
      <c r="Q44" s="139">
        <f t="shared" si="2"/>
        <v>5893.15</v>
      </c>
      <c r="R44" s="140"/>
      <c r="S44" s="137">
        <f t="shared" si="3"/>
        <v>6950.89</v>
      </c>
      <c r="T44" s="138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8"/>
      <c r="AJ44" s="18"/>
      <c r="AK44" s="18"/>
      <c r="AL44" s="18"/>
      <c r="AM44" s="18"/>
      <c r="AN44" s="18"/>
      <c r="AO44" s="18"/>
      <c r="AP44" s="18"/>
      <c r="AQ44" s="18"/>
      <c r="AR44" s="18"/>
    </row>
    <row r="45" spans="1:44" ht="21.75" customHeight="1" x14ac:dyDescent="0.3">
      <c r="A45" s="7" t="s">
        <v>10</v>
      </c>
      <c r="B45" s="168">
        <v>95</v>
      </c>
      <c r="C45" s="169"/>
      <c r="D45" s="169"/>
      <c r="E45" s="169"/>
      <c r="F45" s="170"/>
      <c r="G45" s="21">
        <v>2903.24</v>
      </c>
      <c r="H45" s="137">
        <v>4224.21</v>
      </c>
      <c r="I45" s="138"/>
      <c r="J45" s="137">
        <v>4529.05</v>
      </c>
      <c r="K45" s="138"/>
      <c r="L45" s="137">
        <v>5341.96</v>
      </c>
      <c r="M45" s="138"/>
      <c r="N45" s="21">
        <f t="shared" si="0"/>
        <v>3919.37</v>
      </c>
      <c r="O45" s="137">
        <f t="shared" si="1"/>
        <v>5702.68</v>
      </c>
      <c r="P45" s="138"/>
      <c r="Q45" s="139">
        <f t="shared" si="2"/>
        <v>6114.22</v>
      </c>
      <c r="R45" s="140"/>
      <c r="S45" s="137">
        <f t="shared" si="3"/>
        <v>7211.64</v>
      </c>
      <c r="T45" s="138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8"/>
      <c r="AJ45" s="18"/>
      <c r="AK45" s="18"/>
      <c r="AL45" s="18"/>
      <c r="AM45" s="18"/>
      <c r="AN45" s="18"/>
      <c r="AO45" s="18"/>
      <c r="AP45" s="18"/>
      <c r="AQ45" s="18"/>
      <c r="AR45" s="18"/>
    </row>
    <row r="46" spans="1:44" ht="21.75" customHeight="1" x14ac:dyDescent="0.3">
      <c r="A46" s="7" t="s">
        <v>10</v>
      </c>
      <c r="B46" s="168" t="s">
        <v>132</v>
      </c>
      <c r="C46" s="169"/>
      <c r="D46" s="169"/>
      <c r="E46" s="169"/>
      <c r="F46" s="170"/>
      <c r="G46" s="21">
        <v>2842.01</v>
      </c>
      <c r="H46" s="137">
        <v>4135.12</v>
      </c>
      <c r="I46" s="138"/>
      <c r="J46" s="137">
        <v>4433.54</v>
      </c>
      <c r="K46" s="138"/>
      <c r="L46" s="137">
        <v>5229.3</v>
      </c>
      <c r="M46" s="138"/>
      <c r="N46" s="21">
        <f t="shared" si="0"/>
        <v>3836.71</v>
      </c>
      <c r="O46" s="137">
        <f t="shared" si="1"/>
        <v>5582.41</v>
      </c>
      <c r="P46" s="138"/>
      <c r="Q46" s="139">
        <f t="shared" si="2"/>
        <v>5985.27</v>
      </c>
      <c r="R46" s="140"/>
      <c r="S46" s="137">
        <f t="shared" si="3"/>
        <v>7059.55</v>
      </c>
      <c r="T46" s="138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8"/>
      <c r="AJ46" s="18"/>
      <c r="AK46" s="18"/>
      <c r="AL46" s="18"/>
      <c r="AM46" s="18"/>
      <c r="AN46" s="18"/>
      <c r="AO46" s="18"/>
      <c r="AP46" s="18"/>
      <c r="AQ46" s="18"/>
      <c r="AR46" s="18"/>
    </row>
    <row r="47" spans="1:44" ht="21.75" customHeight="1" x14ac:dyDescent="0.3">
      <c r="A47" s="7" t="s">
        <v>10</v>
      </c>
      <c r="B47" s="168">
        <v>75</v>
      </c>
      <c r="C47" s="169"/>
      <c r="D47" s="169"/>
      <c r="E47" s="169"/>
      <c r="F47" s="170"/>
      <c r="G47" s="21">
        <v>2946.98</v>
      </c>
      <c r="H47" s="137">
        <v>4287.8599999999997</v>
      </c>
      <c r="I47" s="138"/>
      <c r="J47" s="137">
        <v>4597.29</v>
      </c>
      <c r="K47" s="138"/>
      <c r="L47" s="137">
        <v>5422.44</v>
      </c>
      <c r="M47" s="138"/>
      <c r="N47" s="21">
        <f t="shared" si="0"/>
        <v>3978.42</v>
      </c>
      <c r="O47" s="137">
        <f t="shared" si="1"/>
        <v>5788.6</v>
      </c>
      <c r="P47" s="138"/>
      <c r="Q47" s="139">
        <f t="shared" si="2"/>
        <v>6206.34</v>
      </c>
      <c r="R47" s="140"/>
      <c r="S47" s="137">
        <f t="shared" si="3"/>
        <v>7320.29</v>
      </c>
      <c r="T47" s="138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8"/>
      <c r="AJ47" s="18"/>
      <c r="AK47" s="18"/>
      <c r="AL47" s="18"/>
      <c r="AM47" s="18"/>
      <c r="AN47" s="18"/>
      <c r="AO47" s="18"/>
      <c r="AP47" s="18"/>
      <c r="AQ47" s="18"/>
      <c r="AR47" s="18"/>
    </row>
    <row r="48" spans="1:44" ht="21.75" customHeight="1" x14ac:dyDescent="0.3">
      <c r="A48" s="7" t="s">
        <v>10</v>
      </c>
      <c r="B48" s="168">
        <v>39</v>
      </c>
      <c r="C48" s="169"/>
      <c r="D48" s="169"/>
      <c r="E48" s="169"/>
      <c r="F48" s="170"/>
      <c r="G48" s="21">
        <v>2848.64</v>
      </c>
      <c r="H48" s="137">
        <v>4144.7700000000004</v>
      </c>
      <c r="I48" s="138"/>
      <c r="J48" s="137">
        <v>4443.88</v>
      </c>
      <c r="K48" s="138"/>
      <c r="L48" s="137">
        <v>5241.5</v>
      </c>
      <c r="M48" s="138"/>
      <c r="N48" s="21">
        <f t="shared" si="0"/>
        <v>3845.66</v>
      </c>
      <c r="O48" s="137">
        <f t="shared" si="1"/>
        <v>5595.44</v>
      </c>
      <c r="P48" s="138"/>
      <c r="Q48" s="139">
        <f t="shared" si="2"/>
        <v>5999.23</v>
      </c>
      <c r="R48" s="140"/>
      <c r="S48" s="137">
        <f t="shared" si="3"/>
        <v>7076.01</v>
      </c>
      <c r="T48" s="138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8"/>
      <c r="AJ48" s="18"/>
      <c r="AK48" s="18"/>
      <c r="AL48" s="18"/>
      <c r="AM48" s="18"/>
      <c r="AN48" s="18"/>
      <c r="AO48" s="18"/>
      <c r="AP48" s="18"/>
      <c r="AQ48" s="18"/>
      <c r="AR48" s="18"/>
    </row>
    <row r="49" spans="1:44" ht="21.75" customHeight="1" x14ac:dyDescent="0.3">
      <c r="A49" s="7" t="s">
        <v>10</v>
      </c>
      <c r="B49" s="168">
        <v>71</v>
      </c>
      <c r="C49" s="169"/>
      <c r="D49" s="169"/>
      <c r="E49" s="169"/>
      <c r="F49" s="170"/>
      <c r="G49" s="21">
        <v>2978.55</v>
      </c>
      <c r="H49" s="137">
        <v>4333.79</v>
      </c>
      <c r="I49" s="138"/>
      <c r="J49" s="137">
        <v>4646.54</v>
      </c>
      <c r="K49" s="138"/>
      <c r="L49" s="137">
        <v>5480.53</v>
      </c>
      <c r="M49" s="138"/>
      <c r="N49" s="21">
        <f t="shared" si="0"/>
        <v>4021.04</v>
      </c>
      <c r="O49" s="137">
        <f t="shared" si="1"/>
        <v>5850.61</v>
      </c>
      <c r="P49" s="138"/>
      <c r="Q49" s="139">
        <f t="shared" si="2"/>
        <v>6272.82</v>
      </c>
      <c r="R49" s="140"/>
      <c r="S49" s="137">
        <f t="shared" si="3"/>
        <v>7398.71</v>
      </c>
      <c r="T49" s="138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8"/>
      <c r="AJ49" s="18"/>
      <c r="AK49" s="18"/>
      <c r="AL49" s="18"/>
      <c r="AM49" s="18"/>
      <c r="AN49" s="18"/>
      <c r="AO49" s="18"/>
      <c r="AP49" s="18"/>
      <c r="AQ49" s="18"/>
      <c r="AR49" s="18"/>
    </row>
    <row r="50" spans="1:44" ht="21.75" customHeight="1" x14ac:dyDescent="0.3">
      <c r="A50" s="7" t="s">
        <v>10</v>
      </c>
      <c r="B50" s="168">
        <v>65</v>
      </c>
      <c r="C50" s="169"/>
      <c r="D50" s="169"/>
      <c r="E50" s="169"/>
      <c r="F50" s="170"/>
      <c r="G50" s="21">
        <v>3083.52</v>
      </c>
      <c r="H50" s="137">
        <v>4486.5200000000004</v>
      </c>
      <c r="I50" s="138"/>
      <c r="J50" s="137">
        <v>4810.29</v>
      </c>
      <c r="K50" s="138"/>
      <c r="L50" s="137">
        <v>5673.68</v>
      </c>
      <c r="M50" s="138"/>
      <c r="N50" s="21">
        <f t="shared" si="0"/>
        <v>4162.75</v>
      </c>
      <c r="O50" s="137">
        <f t="shared" si="1"/>
        <v>6056.8</v>
      </c>
      <c r="P50" s="138"/>
      <c r="Q50" s="139">
        <f t="shared" si="2"/>
        <v>6493.89</v>
      </c>
      <c r="R50" s="140"/>
      <c r="S50" s="137">
        <f t="shared" si="3"/>
        <v>7659.46</v>
      </c>
      <c r="T50" s="138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8"/>
      <c r="AJ50" s="18"/>
      <c r="AK50" s="18"/>
      <c r="AL50" s="18"/>
      <c r="AM50" s="18"/>
      <c r="AN50" s="18"/>
      <c r="AO50" s="18"/>
      <c r="AP50" s="18"/>
      <c r="AQ50" s="18"/>
      <c r="AR50" s="18"/>
    </row>
    <row r="51" spans="1:44" ht="21.75" customHeight="1" x14ac:dyDescent="0.3">
      <c r="A51" s="7" t="s">
        <v>10</v>
      </c>
      <c r="B51" s="168" t="s">
        <v>25</v>
      </c>
      <c r="C51" s="169"/>
      <c r="D51" s="169"/>
      <c r="E51" s="169"/>
      <c r="F51" s="170"/>
      <c r="G51" s="21">
        <v>3084.59</v>
      </c>
      <c r="H51" s="137">
        <v>4488.08</v>
      </c>
      <c r="I51" s="138"/>
      <c r="J51" s="137">
        <v>4811.96</v>
      </c>
      <c r="K51" s="138"/>
      <c r="L51" s="137">
        <v>5675.65</v>
      </c>
      <c r="M51" s="138"/>
      <c r="N51" s="21">
        <f t="shared" si="0"/>
        <v>4164.2</v>
      </c>
      <c r="O51" s="137">
        <f t="shared" si="1"/>
        <v>6058.91</v>
      </c>
      <c r="P51" s="138"/>
      <c r="Q51" s="139">
        <f t="shared" si="2"/>
        <v>6496.15</v>
      </c>
      <c r="R51" s="140"/>
      <c r="S51" s="137">
        <f t="shared" si="3"/>
        <v>7662.13</v>
      </c>
      <c r="T51" s="138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8"/>
      <c r="AJ51" s="18"/>
      <c r="AK51" s="18"/>
      <c r="AL51" s="18"/>
      <c r="AM51" s="18"/>
      <c r="AN51" s="18"/>
      <c r="AO51" s="18"/>
      <c r="AP51" s="18"/>
      <c r="AQ51" s="18"/>
      <c r="AR51" s="18"/>
    </row>
    <row r="52" spans="1:44" ht="21.75" customHeight="1" x14ac:dyDescent="0.3">
      <c r="A52" s="7" t="s">
        <v>10</v>
      </c>
      <c r="B52" s="168" t="s">
        <v>26</v>
      </c>
      <c r="C52" s="169"/>
      <c r="D52" s="169"/>
      <c r="E52" s="169"/>
      <c r="F52" s="170"/>
      <c r="G52" s="21">
        <v>3221.12</v>
      </c>
      <c r="H52" s="137">
        <v>4686.7299999999996</v>
      </c>
      <c r="I52" s="138"/>
      <c r="J52" s="137">
        <v>5024.95</v>
      </c>
      <c r="K52" s="138"/>
      <c r="L52" s="137">
        <v>5926.86</v>
      </c>
      <c r="M52" s="138"/>
      <c r="N52" s="21">
        <f t="shared" si="0"/>
        <v>4348.51</v>
      </c>
      <c r="O52" s="137">
        <f t="shared" si="1"/>
        <v>6327.08</v>
      </c>
      <c r="P52" s="138"/>
      <c r="Q52" s="139">
        <f t="shared" si="2"/>
        <v>6783.68</v>
      </c>
      <c r="R52" s="140"/>
      <c r="S52" s="137">
        <f t="shared" si="3"/>
        <v>8001.26</v>
      </c>
      <c r="T52" s="138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8"/>
      <c r="AJ52" s="18"/>
      <c r="AK52" s="18"/>
      <c r="AL52" s="18"/>
      <c r="AM52" s="18"/>
      <c r="AN52" s="18"/>
      <c r="AO52" s="18"/>
      <c r="AP52" s="18"/>
      <c r="AQ52" s="18"/>
      <c r="AR52" s="18"/>
    </row>
    <row r="53" spans="1:44" ht="21.75" customHeight="1" x14ac:dyDescent="0.3">
      <c r="A53" s="7" t="s">
        <v>10</v>
      </c>
      <c r="B53" s="168">
        <v>36</v>
      </c>
      <c r="C53" s="169"/>
      <c r="D53" s="169"/>
      <c r="E53" s="169"/>
      <c r="F53" s="170"/>
      <c r="G53" s="21">
        <v>3271.5</v>
      </c>
      <c r="H53" s="137">
        <v>4760.03</v>
      </c>
      <c r="I53" s="138"/>
      <c r="J53" s="137">
        <v>5103.54</v>
      </c>
      <c r="K53" s="138"/>
      <c r="L53" s="137">
        <v>6019.56</v>
      </c>
      <c r="M53" s="138"/>
      <c r="N53" s="21">
        <f t="shared" si="0"/>
        <v>4416.53</v>
      </c>
      <c r="O53" s="137">
        <f t="shared" si="1"/>
        <v>6426.05</v>
      </c>
      <c r="P53" s="138"/>
      <c r="Q53" s="139">
        <f t="shared" si="2"/>
        <v>6889.79</v>
      </c>
      <c r="R53" s="140"/>
      <c r="S53" s="137">
        <f t="shared" si="3"/>
        <v>8126.42</v>
      </c>
      <c r="T53" s="138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8"/>
      <c r="AJ53" s="18"/>
      <c r="AK53" s="18"/>
      <c r="AL53" s="18"/>
      <c r="AM53" s="18"/>
      <c r="AN53" s="18"/>
      <c r="AO53" s="18"/>
      <c r="AP53" s="18"/>
      <c r="AQ53" s="18"/>
      <c r="AR53" s="18"/>
    </row>
    <row r="54" spans="1:44" ht="21.75" customHeight="1" x14ac:dyDescent="0.3">
      <c r="A54" s="7" t="s">
        <v>10</v>
      </c>
      <c r="B54" s="168" t="s">
        <v>24</v>
      </c>
      <c r="C54" s="169"/>
      <c r="D54" s="169"/>
      <c r="E54" s="169"/>
      <c r="F54" s="170"/>
      <c r="G54" s="21">
        <v>3243.66</v>
      </c>
      <c r="H54" s="137">
        <v>4719.53</v>
      </c>
      <c r="I54" s="138"/>
      <c r="J54" s="137">
        <v>5060.1099999999997</v>
      </c>
      <c r="K54" s="138"/>
      <c r="L54" s="137">
        <v>5968.33</v>
      </c>
      <c r="M54" s="138"/>
      <c r="N54" s="21">
        <f t="shared" si="0"/>
        <v>4378.9399999999996</v>
      </c>
      <c r="O54" s="137">
        <f t="shared" si="1"/>
        <v>6371.36</v>
      </c>
      <c r="P54" s="138"/>
      <c r="Q54" s="139">
        <f t="shared" si="2"/>
        <v>6831.15</v>
      </c>
      <c r="R54" s="140"/>
      <c r="S54" s="137">
        <f t="shared" si="3"/>
        <v>8057.25</v>
      </c>
      <c r="T54" s="138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8"/>
      <c r="AJ54" s="18"/>
      <c r="AK54" s="18"/>
      <c r="AL54" s="18"/>
      <c r="AM54" s="18"/>
      <c r="AN54" s="18"/>
      <c r="AO54" s="18"/>
      <c r="AP54" s="18"/>
      <c r="AQ54" s="18"/>
      <c r="AR54" s="18"/>
    </row>
    <row r="55" spans="1:44" ht="21.75" customHeight="1" x14ac:dyDescent="0.3">
      <c r="A55" s="7" t="s">
        <v>10</v>
      </c>
      <c r="B55" s="168" t="s">
        <v>27</v>
      </c>
      <c r="C55" s="169"/>
      <c r="D55" s="169"/>
      <c r="E55" s="169"/>
      <c r="F55" s="170"/>
      <c r="G55" s="21">
        <v>3939.58</v>
      </c>
      <c r="H55" s="137">
        <v>5732.09</v>
      </c>
      <c r="I55" s="138"/>
      <c r="J55" s="137">
        <v>6145.74</v>
      </c>
      <c r="K55" s="138"/>
      <c r="L55" s="137">
        <v>7248.83</v>
      </c>
      <c r="M55" s="138"/>
      <c r="N55" s="21">
        <f t="shared" si="0"/>
        <v>5318.43</v>
      </c>
      <c r="O55" s="137">
        <f t="shared" si="1"/>
        <v>7738.32</v>
      </c>
      <c r="P55" s="138"/>
      <c r="Q55" s="139">
        <f t="shared" si="2"/>
        <v>8296.75</v>
      </c>
      <c r="R55" s="140"/>
      <c r="S55" s="137">
        <f t="shared" si="3"/>
        <v>9785.91</v>
      </c>
      <c r="T55" s="138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8"/>
      <c r="AJ55" s="18"/>
      <c r="AK55" s="18"/>
      <c r="AL55" s="18"/>
      <c r="AM55" s="18"/>
      <c r="AN55" s="18"/>
      <c r="AO55" s="18"/>
      <c r="AP55" s="18"/>
      <c r="AQ55" s="18"/>
      <c r="AR55" s="18"/>
    </row>
    <row r="56" spans="1:44" ht="21.75" customHeight="1" x14ac:dyDescent="0.3">
      <c r="A56" s="7" t="s">
        <v>10</v>
      </c>
      <c r="B56" s="165" t="s">
        <v>32</v>
      </c>
      <c r="C56" s="166"/>
      <c r="D56" s="166"/>
      <c r="E56" s="166"/>
      <c r="F56" s="167"/>
      <c r="G56" s="21">
        <v>4060.2</v>
      </c>
      <c r="H56" s="137">
        <v>5907.59</v>
      </c>
      <c r="I56" s="138"/>
      <c r="J56" s="137">
        <v>6333.91</v>
      </c>
      <c r="K56" s="138"/>
      <c r="L56" s="137">
        <v>7470.77</v>
      </c>
      <c r="M56" s="138"/>
      <c r="N56" s="21">
        <f t="shared" si="0"/>
        <v>5481.27</v>
      </c>
      <c r="O56" s="137">
        <f t="shared" si="1"/>
        <v>7975.25</v>
      </c>
      <c r="P56" s="138"/>
      <c r="Q56" s="139">
        <f t="shared" si="2"/>
        <v>8550.7800000000007</v>
      </c>
      <c r="R56" s="140"/>
      <c r="S56" s="137">
        <f t="shared" si="3"/>
        <v>10085.540000000001</v>
      </c>
      <c r="T56" s="138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8"/>
      <c r="AJ56" s="18"/>
      <c r="AK56" s="18"/>
      <c r="AL56" s="18"/>
      <c r="AM56" s="18"/>
      <c r="AN56" s="18"/>
      <c r="AO56" s="18"/>
      <c r="AP56" s="18"/>
      <c r="AQ56" s="18"/>
      <c r="AR56" s="18"/>
    </row>
    <row r="57" spans="1:44" ht="21.75" customHeight="1" x14ac:dyDescent="0.3">
      <c r="A57" s="7" t="s">
        <v>10</v>
      </c>
      <c r="B57" s="168" t="s">
        <v>29</v>
      </c>
      <c r="C57" s="169"/>
      <c r="D57" s="169"/>
      <c r="E57" s="169"/>
      <c r="F57" s="170"/>
      <c r="G57" s="21">
        <v>4076.12</v>
      </c>
      <c r="H57" s="137">
        <v>5930.75</v>
      </c>
      <c r="I57" s="138"/>
      <c r="J57" s="137">
        <v>6358.75</v>
      </c>
      <c r="K57" s="138"/>
      <c r="L57" s="137">
        <v>7500.06</v>
      </c>
      <c r="M57" s="138"/>
      <c r="N57" s="21">
        <f t="shared" si="0"/>
        <v>5502.76</v>
      </c>
      <c r="O57" s="137">
        <f t="shared" si="1"/>
        <v>8006.52</v>
      </c>
      <c r="P57" s="138"/>
      <c r="Q57" s="139">
        <f t="shared" si="2"/>
        <v>8584.31</v>
      </c>
      <c r="R57" s="140"/>
      <c r="S57" s="137">
        <f t="shared" si="3"/>
        <v>10125.08</v>
      </c>
      <c r="T57" s="138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8"/>
      <c r="AJ57" s="18"/>
      <c r="AK57" s="18"/>
      <c r="AL57" s="18"/>
      <c r="AM57" s="18"/>
      <c r="AN57" s="18"/>
      <c r="AO57" s="18"/>
      <c r="AP57" s="18"/>
      <c r="AQ57" s="18"/>
      <c r="AR57" s="18"/>
    </row>
    <row r="58" spans="1:44" ht="21.75" customHeight="1" x14ac:dyDescent="0.3">
      <c r="A58" s="7" t="s">
        <v>10</v>
      </c>
      <c r="B58" s="168">
        <v>45</v>
      </c>
      <c r="C58" s="169"/>
      <c r="D58" s="169"/>
      <c r="E58" s="169"/>
      <c r="F58" s="170"/>
      <c r="G58" s="21">
        <v>4159.88</v>
      </c>
      <c r="H58" s="137">
        <v>6052.63</v>
      </c>
      <c r="I58" s="138"/>
      <c r="J58" s="137">
        <v>6489.41</v>
      </c>
      <c r="K58" s="138"/>
      <c r="L58" s="137">
        <v>7654.18</v>
      </c>
      <c r="M58" s="138"/>
      <c r="N58" s="21">
        <f t="shared" si="0"/>
        <v>5615.84</v>
      </c>
      <c r="O58" s="137">
        <f t="shared" si="1"/>
        <v>8171.05</v>
      </c>
      <c r="P58" s="138"/>
      <c r="Q58" s="139">
        <f t="shared" si="2"/>
        <v>8760.7099999999991</v>
      </c>
      <c r="R58" s="140"/>
      <c r="S58" s="137">
        <f t="shared" si="3"/>
        <v>10333.15</v>
      </c>
      <c r="T58" s="138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8"/>
      <c r="AJ58" s="18"/>
      <c r="AK58" s="18"/>
      <c r="AL58" s="18"/>
      <c r="AM58" s="18"/>
      <c r="AN58" s="18"/>
      <c r="AO58" s="18"/>
      <c r="AP58" s="18"/>
      <c r="AQ58" s="18"/>
      <c r="AR58" s="18"/>
    </row>
    <row r="59" spans="1:44" ht="21.75" customHeight="1" thickBot="1" x14ac:dyDescent="0.35">
      <c r="A59" s="8" t="s">
        <v>10</v>
      </c>
      <c r="B59" s="171" t="s">
        <v>33</v>
      </c>
      <c r="C59" s="172"/>
      <c r="D59" s="172"/>
      <c r="E59" s="172"/>
      <c r="F59" s="173"/>
      <c r="G59" s="22">
        <v>4518.8500000000004</v>
      </c>
      <c r="H59" s="144">
        <v>6574.93</v>
      </c>
      <c r="I59" s="145"/>
      <c r="J59" s="144">
        <v>7049.41</v>
      </c>
      <c r="K59" s="145"/>
      <c r="L59" s="144">
        <v>8314.68</v>
      </c>
      <c r="M59" s="145"/>
      <c r="N59" s="22">
        <f t="shared" si="0"/>
        <v>6100.45</v>
      </c>
      <c r="O59" s="144">
        <f t="shared" si="1"/>
        <v>8876.15</v>
      </c>
      <c r="P59" s="145"/>
      <c r="Q59" s="146">
        <f t="shared" si="2"/>
        <v>9516.7000000000007</v>
      </c>
      <c r="R59" s="147"/>
      <c r="S59" s="144">
        <f t="shared" si="3"/>
        <v>11224.83</v>
      </c>
      <c r="T59" s="145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8"/>
      <c r="AJ59" s="18"/>
      <c r="AK59" s="18"/>
      <c r="AL59" s="18"/>
      <c r="AM59" s="18"/>
      <c r="AN59" s="18"/>
      <c r="AO59" s="18"/>
      <c r="AP59" s="18"/>
      <c r="AQ59" s="18"/>
      <c r="AR59" s="18"/>
    </row>
    <row r="60" spans="1:44" ht="10.5" customHeight="1" x14ac:dyDescent="0.3">
      <c r="A60" s="4"/>
      <c r="B60" s="54"/>
      <c r="C60" s="4"/>
      <c r="K60" s="5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8"/>
      <c r="AJ60" s="18"/>
      <c r="AK60" s="18"/>
      <c r="AL60" s="18"/>
      <c r="AM60" s="18"/>
      <c r="AN60" s="18"/>
      <c r="AO60" s="18"/>
      <c r="AP60" s="18"/>
      <c r="AQ60" s="18"/>
      <c r="AR60" s="18"/>
    </row>
    <row r="61" spans="1:44" s="2" customFormat="1" ht="19.5" customHeight="1" x14ac:dyDescent="0.3">
      <c r="A61" s="54"/>
      <c r="B61" s="54"/>
      <c r="C61" s="54"/>
      <c r="K61" s="5"/>
      <c r="W61" s="35"/>
      <c r="X61" s="35"/>
      <c r="Y61" s="35"/>
      <c r="Z61" s="35"/>
      <c r="AA61" s="35"/>
      <c r="AB61" s="35"/>
      <c r="AC61" s="35"/>
      <c r="AD61" s="35"/>
      <c r="AE61" s="35"/>
      <c r="AF61" s="35"/>
      <c r="AG61" s="35"/>
      <c r="AH61" s="35"/>
      <c r="AI61" s="36"/>
      <c r="AJ61" s="36"/>
      <c r="AK61" s="36"/>
      <c r="AL61" s="36"/>
      <c r="AM61" s="36"/>
      <c r="AN61" s="36"/>
      <c r="AO61" s="36"/>
      <c r="AP61" s="36"/>
      <c r="AQ61" s="36"/>
      <c r="AR61" s="36"/>
    </row>
    <row r="62" spans="1:44" s="2" customFormat="1" ht="58.5" customHeight="1" x14ac:dyDescent="0.3">
      <c r="A62" s="241" t="s">
        <v>102</v>
      </c>
      <c r="B62" s="241"/>
      <c r="C62" s="241"/>
      <c r="D62" s="241"/>
      <c r="E62" s="241"/>
      <c r="F62" s="241"/>
      <c r="G62" s="241"/>
      <c r="H62" s="241"/>
      <c r="I62" s="241"/>
      <c r="J62" s="241"/>
      <c r="K62" s="241"/>
      <c r="L62" s="241"/>
      <c r="M62" s="241"/>
      <c r="N62" s="241"/>
      <c r="O62" s="241"/>
      <c r="P62" s="241"/>
      <c r="Q62" s="241"/>
      <c r="R62" s="241"/>
      <c r="S62" s="241"/>
      <c r="T62" s="241"/>
      <c r="W62" s="35"/>
      <c r="X62" s="35"/>
      <c r="Y62" s="35"/>
      <c r="Z62" s="35"/>
      <c r="AA62" s="35"/>
      <c r="AB62" s="35"/>
      <c r="AC62" s="35"/>
      <c r="AD62" s="35"/>
      <c r="AE62" s="35"/>
      <c r="AF62" s="35"/>
      <c r="AG62" s="35"/>
      <c r="AH62" s="35"/>
      <c r="AI62" s="36"/>
      <c r="AJ62" s="36"/>
      <c r="AK62" s="36"/>
      <c r="AL62" s="36"/>
      <c r="AM62" s="36"/>
      <c r="AN62" s="36"/>
      <c r="AO62" s="36"/>
      <c r="AP62" s="36"/>
      <c r="AQ62" s="36"/>
      <c r="AR62" s="36"/>
    </row>
    <row r="63" spans="1:44" s="2" customFormat="1" ht="18.75" customHeight="1" thickBot="1" x14ac:dyDescent="0.35">
      <c r="A63" s="54"/>
      <c r="B63" s="54"/>
      <c r="C63" s="54"/>
      <c r="K63" s="5"/>
      <c r="L63" s="261"/>
      <c r="M63" s="261"/>
      <c r="S63" s="261" t="s">
        <v>3</v>
      </c>
      <c r="T63" s="261"/>
      <c r="W63" s="35"/>
      <c r="X63" s="35"/>
      <c r="Y63" s="35"/>
      <c r="Z63" s="35"/>
      <c r="AA63" s="35"/>
      <c r="AB63" s="35"/>
      <c r="AC63" s="35"/>
      <c r="AD63" s="35"/>
      <c r="AE63" s="35"/>
      <c r="AF63" s="35"/>
      <c r="AG63" s="35"/>
      <c r="AH63" s="35"/>
      <c r="AI63" s="36"/>
      <c r="AJ63" s="36"/>
      <c r="AK63" s="36"/>
      <c r="AL63" s="36"/>
      <c r="AM63" s="36"/>
      <c r="AN63" s="36"/>
      <c r="AO63" s="36"/>
      <c r="AP63" s="36"/>
      <c r="AQ63" s="36"/>
      <c r="AR63" s="36"/>
    </row>
    <row r="64" spans="1:44" s="2" customFormat="1" ht="25.5" customHeight="1" x14ac:dyDescent="0.2">
      <c r="A64" s="242" t="s">
        <v>8</v>
      </c>
      <c r="B64" s="245" t="s">
        <v>4</v>
      </c>
      <c r="C64" s="246"/>
      <c r="D64" s="246"/>
      <c r="E64" s="246"/>
      <c r="F64" s="247"/>
      <c r="G64" s="254" t="s">
        <v>35</v>
      </c>
      <c r="H64" s="255"/>
      <c r="I64" s="255"/>
      <c r="J64" s="255"/>
      <c r="K64" s="255"/>
      <c r="L64" s="255"/>
      <c r="M64" s="256"/>
      <c r="N64" s="254" t="s">
        <v>34</v>
      </c>
      <c r="O64" s="255"/>
      <c r="P64" s="255"/>
      <c r="Q64" s="255"/>
      <c r="R64" s="255"/>
      <c r="S64" s="255"/>
      <c r="T64" s="256"/>
      <c r="W64" s="35"/>
      <c r="X64" s="35"/>
      <c r="Y64" s="35"/>
      <c r="Z64" s="35"/>
      <c r="AA64" s="35"/>
      <c r="AB64" s="35"/>
      <c r="AC64" s="35"/>
      <c r="AD64" s="35"/>
      <c r="AE64" s="35"/>
      <c r="AF64" s="35"/>
      <c r="AG64" s="35"/>
      <c r="AH64" s="35"/>
      <c r="AI64" s="36"/>
      <c r="AJ64" s="36"/>
      <c r="AK64" s="36"/>
      <c r="AL64" s="36"/>
      <c r="AM64" s="36"/>
      <c r="AN64" s="36"/>
      <c r="AO64" s="36"/>
      <c r="AP64" s="36"/>
      <c r="AQ64" s="36"/>
      <c r="AR64" s="36"/>
    </row>
    <row r="65" spans="1:44" s="2" customFormat="1" ht="2.25" customHeight="1" thickBot="1" x14ac:dyDescent="0.25">
      <c r="A65" s="243"/>
      <c r="B65" s="248"/>
      <c r="C65" s="249"/>
      <c r="D65" s="249"/>
      <c r="E65" s="249"/>
      <c r="F65" s="250"/>
      <c r="G65" s="262"/>
      <c r="H65" s="263"/>
      <c r="I65" s="263"/>
      <c r="J65" s="263"/>
      <c r="K65" s="263"/>
      <c r="L65" s="263"/>
      <c r="M65" s="264"/>
      <c r="N65" s="262"/>
      <c r="O65" s="263"/>
      <c r="P65" s="263"/>
      <c r="Q65" s="263"/>
      <c r="R65" s="263"/>
      <c r="S65" s="263"/>
      <c r="T65" s="264"/>
      <c r="W65" s="35"/>
      <c r="X65" s="35"/>
      <c r="Y65" s="35"/>
      <c r="Z65" s="35"/>
      <c r="AA65" s="35"/>
      <c r="AB65" s="35"/>
      <c r="AC65" s="35"/>
      <c r="AD65" s="35"/>
      <c r="AE65" s="35"/>
      <c r="AF65" s="35"/>
      <c r="AG65" s="35"/>
      <c r="AH65" s="35"/>
      <c r="AI65" s="36"/>
      <c r="AJ65" s="36"/>
      <c r="AK65" s="36"/>
      <c r="AL65" s="36"/>
      <c r="AM65" s="36"/>
      <c r="AN65" s="36"/>
      <c r="AO65" s="36"/>
      <c r="AP65" s="36"/>
      <c r="AQ65" s="36"/>
      <c r="AR65" s="36"/>
    </row>
    <row r="66" spans="1:44" s="2" customFormat="1" ht="54" customHeight="1" thickBot="1" x14ac:dyDescent="0.3">
      <c r="A66" s="243"/>
      <c r="B66" s="248"/>
      <c r="C66" s="249"/>
      <c r="D66" s="249"/>
      <c r="E66" s="249"/>
      <c r="F66" s="250"/>
      <c r="G66" s="187" t="s">
        <v>49</v>
      </c>
      <c r="H66" s="265" t="s">
        <v>11</v>
      </c>
      <c r="I66" s="266"/>
      <c r="J66" s="266"/>
      <c r="K66" s="266"/>
      <c r="L66" s="266"/>
      <c r="M66" s="267"/>
      <c r="N66" s="187" t="s">
        <v>49</v>
      </c>
      <c r="O66" s="174" t="s">
        <v>11</v>
      </c>
      <c r="P66" s="175"/>
      <c r="Q66" s="175"/>
      <c r="R66" s="175"/>
      <c r="S66" s="175"/>
      <c r="T66" s="176"/>
      <c r="W66" s="35"/>
      <c r="X66" s="35"/>
      <c r="Y66" s="35"/>
      <c r="Z66" s="35"/>
      <c r="AA66" s="35"/>
      <c r="AB66" s="35"/>
      <c r="AC66" s="35"/>
      <c r="AD66" s="35"/>
      <c r="AE66" s="35"/>
      <c r="AF66" s="35"/>
      <c r="AG66" s="35"/>
      <c r="AH66" s="35"/>
      <c r="AI66" s="36"/>
      <c r="AJ66" s="36"/>
      <c r="AK66" s="36"/>
      <c r="AL66" s="36"/>
      <c r="AM66" s="36"/>
      <c r="AN66" s="36"/>
      <c r="AO66" s="36"/>
      <c r="AP66" s="36"/>
      <c r="AQ66" s="36"/>
      <c r="AR66" s="36"/>
    </row>
    <row r="67" spans="1:44" s="2" customFormat="1" ht="25.5" customHeight="1" thickBot="1" x14ac:dyDescent="0.25">
      <c r="A67" s="244"/>
      <c r="B67" s="251"/>
      <c r="C67" s="252"/>
      <c r="D67" s="252"/>
      <c r="E67" s="252"/>
      <c r="F67" s="253"/>
      <c r="G67" s="188"/>
      <c r="H67" s="177">
        <v>1.4550000000000001</v>
      </c>
      <c r="I67" s="178"/>
      <c r="J67" s="179">
        <v>1.56</v>
      </c>
      <c r="K67" s="180"/>
      <c r="L67" s="179">
        <v>1.84</v>
      </c>
      <c r="M67" s="181"/>
      <c r="N67" s="188"/>
      <c r="O67" s="177">
        <v>1.4550000000000001</v>
      </c>
      <c r="P67" s="178"/>
      <c r="Q67" s="179">
        <v>1.56</v>
      </c>
      <c r="R67" s="180"/>
      <c r="S67" s="179">
        <v>1.84</v>
      </c>
      <c r="T67" s="181"/>
      <c r="W67" s="35"/>
      <c r="X67" s="35"/>
      <c r="Y67" s="35"/>
      <c r="Z67" s="35"/>
      <c r="AA67" s="35"/>
      <c r="AB67" s="35"/>
      <c r="AC67" s="35"/>
      <c r="AD67" s="35"/>
      <c r="AE67" s="35"/>
      <c r="AF67" s="35"/>
      <c r="AG67" s="35"/>
      <c r="AH67" s="35"/>
      <c r="AI67" s="36"/>
      <c r="AJ67" s="36"/>
      <c r="AK67" s="36"/>
      <c r="AL67" s="36"/>
      <c r="AM67" s="36"/>
      <c r="AN67" s="36"/>
      <c r="AO67" s="36"/>
      <c r="AP67" s="36"/>
      <c r="AQ67" s="36"/>
      <c r="AR67" s="36"/>
    </row>
    <row r="68" spans="1:44" ht="21.75" customHeight="1" x14ac:dyDescent="0.3">
      <c r="A68" s="6" t="s">
        <v>9</v>
      </c>
      <c r="B68" s="182" t="s">
        <v>21</v>
      </c>
      <c r="C68" s="183"/>
      <c r="D68" s="183"/>
      <c r="E68" s="183"/>
      <c r="F68" s="184"/>
      <c r="G68" s="20">
        <v>2001.07</v>
      </c>
      <c r="H68" s="185">
        <v>2911.56</v>
      </c>
      <c r="I68" s="186"/>
      <c r="J68" s="185">
        <v>3121.67</v>
      </c>
      <c r="K68" s="186"/>
      <c r="L68" s="185">
        <v>3681.97</v>
      </c>
      <c r="M68" s="186"/>
      <c r="N68" s="20">
        <f t="shared" ref="N68:N113" si="4">ROUND(G68*1.35,2)</f>
        <v>2701.44</v>
      </c>
      <c r="O68" s="185">
        <f t="shared" ref="O68:O113" si="5">ROUND(N68*$O$13,2)</f>
        <v>3930.6</v>
      </c>
      <c r="P68" s="186"/>
      <c r="Q68" s="239">
        <f t="shared" ref="Q68:Q113" si="6">ROUND(N68*$Q$13,2)</f>
        <v>4214.25</v>
      </c>
      <c r="R68" s="240"/>
      <c r="S68" s="185">
        <f t="shared" ref="S68:S113" si="7">ROUND(N68*$S$13,2)</f>
        <v>4970.6499999999996</v>
      </c>
      <c r="T68" s="186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8"/>
      <c r="AJ68" s="18"/>
      <c r="AK68" s="18"/>
      <c r="AL68" s="18"/>
      <c r="AM68" s="18"/>
      <c r="AN68" s="18"/>
      <c r="AO68" s="18"/>
      <c r="AP68" s="18"/>
      <c r="AQ68" s="18"/>
      <c r="AR68" s="18"/>
    </row>
    <row r="69" spans="1:44" ht="21.75" customHeight="1" x14ac:dyDescent="0.3">
      <c r="A69" s="7" t="s">
        <v>9</v>
      </c>
      <c r="B69" s="168" t="s">
        <v>22</v>
      </c>
      <c r="C69" s="169"/>
      <c r="D69" s="169"/>
      <c r="E69" s="169"/>
      <c r="F69" s="170"/>
      <c r="G69" s="21">
        <v>2506.92</v>
      </c>
      <c r="H69" s="137">
        <v>3647.57</v>
      </c>
      <c r="I69" s="138"/>
      <c r="J69" s="137">
        <v>3910.8</v>
      </c>
      <c r="K69" s="138"/>
      <c r="L69" s="137">
        <v>4612.7299999999996</v>
      </c>
      <c r="M69" s="138"/>
      <c r="N69" s="21">
        <f t="shared" si="4"/>
        <v>3384.34</v>
      </c>
      <c r="O69" s="137">
        <f t="shared" si="5"/>
        <v>4924.21</v>
      </c>
      <c r="P69" s="138"/>
      <c r="Q69" s="139">
        <f t="shared" si="6"/>
        <v>5279.57</v>
      </c>
      <c r="R69" s="140"/>
      <c r="S69" s="137">
        <f t="shared" si="7"/>
        <v>6227.19</v>
      </c>
      <c r="T69" s="138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8"/>
      <c r="AJ69" s="18"/>
      <c r="AK69" s="18"/>
      <c r="AL69" s="18"/>
      <c r="AM69" s="18"/>
      <c r="AN69" s="18"/>
      <c r="AO69" s="18"/>
      <c r="AP69" s="18"/>
      <c r="AQ69" s="18"/>
      <c r="AR69" s="18"/>
    </row>
    <row r="70" spans="1:44" ht="21.75" customHeight="1" x14ac:dyDescent="0.3">
      <c r="A70" s="7" t="s">
        <v>9</v>
      </c>
      <c r="B70" s="168">
        <v>39</v>
      </c>
      <c r="C70" s="169"/>
      <c r="D70" s="169"/>
      <c r="E70" s="169"/>
      <c r="F70" s="170"/>
      <c r="G70" s="21">
        <v>2600.7600000000002</v>
      </c>
      <c r="H70" s="137">
        <v>3784.11</v>
      </c>
      <c r="I70" s="138"/>
      <c r="J70" s="137">
        <v>4057.19</v>
      </c>
      <c r="K70" s="138"/>
      <c r="L70" s="137">
        <v>4785.3999999999996</v>
      </c>
      <c r="M70" s="138"/>
      <c r="N70" s="21">
        <f t="shared" si="4"/>
        <v>3511.03</v>
      </c>
      <c r="O70" s="137">
        <f t="shared" si="5"/>
        <v>5108.55</v>
      </c>
      <c r="P70" s="138"/>
      <c r="Q70" s="139">
        <f t="shared" si="6"/>
        <v>5477.21</v>
      </c>
      <c r="R70" s="140"/>
      <c r="S70" s="137">
        <f t="shared" si="7"/>
        <v>6460.3</v>
      </c>
      <c r="T70" s="138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8"/>
      <c r="AJ70" s="18"/>
      <c r="AK70" s="18"/>
      <c r="AL70" s="18"/>
      <c r="AM70" s="18"/>
      <c r="AN70" s="18"/>
      <c r="AO70" s="18"/>
      <c r="AP70" s="18"/>
      <c r="AQ70" s="18"/>
      <c r="AR70" s="18"/>
    </row>
    <row r="71" spans="1:44" ht="21.75" customHeight="1" x14ac:dyDescent="0.3">
      <c r="A71" s="7" t="s">
        <v>9</v>
      </c>
      <c r="B71" s="168" t="s">
        <v>130</v>
      </c>
      <c r="C71" s="169"/>
      <c r="D71" s="169"/>
      <c r="E71" s="169"/>
      <c r="F71" s="170"/>
      <c r="G71" s="21">
        <v>2766.19</v>
      </c>
      <c r="H71" s="137">
        <v>4024.81</v>
      </c>
      <c r="I71" s="138"/>
      <c r="J71" s="137">
        <v>4315.26</v>
      </c>
      <c r="K71" s="138"/>
      <c r="L71" s="137">
        <v>5089.79</v>
      </c>
      <c r="M71" s="138"/>
      <c r="N71" s="21">
        <f t="shared" si="4"/>
        <v>3734.36</v>
      </c>
      <c r="O71" s="137">
        <f t="shared" si="5"/>
        <v>5433.49</v>
      </c>
      <c r="P71" s="138"/>
      <c r="Q71" s="139">
        <f t="shared" si="6"/>
        <v>5825.6</v>
      </c>
      <c r="R71" s="140"/>
      <c r="S71" s="137">
        <f t="shared" si="7"/>
        <v>6871.22</v>
      </c>
      <c r="T71" s="138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8"/>
      <c r="AJ71" s="18"/>
      <c r="AK71" s="18"/>
      <c r="AL71" s="18"/>
      <c r="AM71" s="18"/>
      <c r="AN71" s="18"/>
      <c r="AO71" s="18"/>
      <c r="AP71" s="18"/>
      <c r="AQ71" s="18"/>
      <c r="AR71" s="18"/>
    </row>
    <row r="72" spans="1:44" ht="21.75" customHeight="1" x14ac:dyDescent="0.3">
      <c r="A72" s="7" t="s">
        <v>9</v>
      </c>
      <c r="B72" s="168">
        <v>85</v>
      </c>
      <c r="C72" s="169"/>
      <c r="D72" s="169"/>
      <c r="E72" s="169"/>
      <c r="F72" s="170"/>
      <c r="G72" s="21">
        <v>2892.16</v>
      </c>
      <c r="H72" s="137">
        <v>4208.09</v>
      </c>
      <c r="I72" s="138"/>
      <c r="J72" s="137">
        <v>4511.7700000000004</v>
      </c>
      <c r="K72" s="138"/>
      <c r="L72" s="137">
        <v>5321.57</v>
      </c>
      <c r="M72" s="138"/>
      <c r="N72" s="21">
        <f t="shared" si="4"/>
        <v>3904.42</v>
      </c>
      <c r="O72" s="137">
        <f t="shared" si="5"/>
        <v>5680.93</v>
      </c>
      <c r="P72" s="138"/>
      <c r="Q72" s="139">
        <f t="shared" si="6"/>
        <v>6090.9</v>
      </c>
      <c r="R72" s="140"/>
      <c r="S72" s="137">
        <f t="shared" si="7"/>
        <v>7184.13</v>
      </c>
      <c r="T72" s="138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8"/>
      <c r="AJ72" s="18"/>
      <c r="AK72" s="18"/>
      <c r="AL72" s="18"/>
      <c r="AM72" s="18"/>
      <c r="AN72" s="18"/>
      <c r="AO72" s="18"/>
      <c r="AP72" s="18"/>
      <c r="AQ72" s="18"/>
      <c r="AR72" s="18"/>
    </row>
    <row r="73" spans="1:44" ht="21.75" customHeight="1" x14ac:dyDescent="0.3">
      <c r="A73" s="7" t="s">
        <v>9</v>
      </c>
      <c r="B73" s="168" t="s">
        <v>23</v>
      </c>
      <c r="C73" s="169"/>
      <c r="D73" s="169"/>
      <c r="E73" s="169"/>
      <c r="F73" s="170"/>
      <c r="G73" s="21">
        <v>2910.94</v>
      </c>
      <c r="H73" s="137">
        <v>4235.42</v>
      </c>
      <c r="I73" s="138"/>
      <c r="J73" s="137">
        <v>4541.07</v>
      </c>
      <c r="K73" s="138"/>
      <c r="L73" s="137">
        <v>5356.13</v>
      </c>
      <c r="M73" s="138"/>
      <c r="N73" s="21">
        <f t="shared" si="4"/>
        <v>3929.77</v>
      </c>
      <c r="O73" s="137">
        <f t="shared" si="5"/>
        <v>5717.82</v>
      </c>
      <c r="P73" s="138"/>
      <c r="Q73" s="139">
        <f t="shared" si="6"/>
        <v>6130.44</v>
      </c>
      <c r="R73" s="140"/>
      <c r="S73" s="137">
        <f t="shared" si="7"/>
        <v>7230.78</v>
      </c>
      <c r="T73" s="138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8"/>
      <c r="AJ73" s="18"/>
      <c r="AK73" s="18"/>
      <c r="AL73" s="18"/>
      <c r="AM73" s="18"/>
      <c r="AN73" s="18"/>
      <c r="AO73" s="18"/>
      <c r="AP73" s="18"/>
      <c r="AQ73" s="18"/>
      <c r="AR73" s="18"/>
    </row>
    <row r="74" spans="1:44" ht="21.75" customHeight="1" x14ac:dyDescent="0.3">
      <c r="A74" s="7" t="s">
        <v>9</v>
      </c>
      <c r="B74" s="168" t="s">
        <v>131</v>
      </c>
      <c r="C74" s="169"/>
      <c r="D74" s="169"/>
      <c r="E74" s="169"/>
      <c r="F74" s="170"/>
      <c r="G74" s="21">
        <v>2930.03</v>
      </c>
      <c r="H74" s="137">
        <v>4263.1899999999996</v>
      </c>
      <c r="I74" s="138"/>
      <c r="J74" s="137">
        <v>4570.8500000000004</v>
      </c>
      <c r="K74" s="138"/>
      <c r="L74" s="137">
        <v>5391.26</v>
      </c>
      <c r="M74" s="138"/>
      <c r="N74" s="21">
        <f t="shared" si="4"/>
        <v>3955.54</v>
      </c>
      <c r="O74" s="137">
        <f t="shared" si="5"/>
        <v>5755.31</v>
      </c>
      <c r="P74" s="138"/>
      <c r="Q74" s="139">
        <f t="shared" si="6"/>
        <v>6170.64</v>
      </c>
      <c r="R74" s="140"/>
      <c r="S74" s="137">
        <f t="shared" si="7"/>
        <v>7278.19</v>
      </c>
      <c r="T74" s="138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8"/>
      <c r="AJ74" s="18"/>
      <c r="AK74" s="18"/>
      <c r="AL74" s="18"/>
      <c r="AM74" s="18"/>
      <c r="AN74" s="18"/>
      <c r="AO74" s="18"/>
      <c r="AP74" s="18"/>
      <c r="AQ74" s="18"/>
      <c r="AR74" s="18"/>
    </row>
    <row r="75" spans="1:44" ht="21.75" customHeight="1" x14ac:dyDescent="0.3">
      <c r="A75" s="7" t="s">
        <v>9</v>
      </c>
      <c r="B75" s="168">
        <v>95</v>
      </c>
      <c r="C75" s="169"/>
      <c r="D75" s="169"/>
      <c r="E75" s="169"/>
      <c r="F75" s="170"/>
      <c r="G75" s="21">
        <v>3055.99</v>
      </c>
      <c r="H75" s="137">
        <v>4446.47</v>
      </c>
      <c r="I75" s="138"/>
      <c r="J75" s="137">
        <v>4767.34</v>
      </c>
      <c r="K75" s="138"/>
      <c r="L75" s="137">
        <v>5623.02</v>
      </c>
      <c r="M75" s="138"/>
      <c r="N75" s="21">
        <f t="shared" si="4"/>
        <v>4125.59</v>
      </c>
      <c r="O75" s="137">
        <f t="shared" si="5"/>
        <v>6002.73</v>
      </c>
      <c r="P75" s="138"/>
      <c r="Q75" s="139">
        <f t="shared" si="6"/>
        <v>6435.92</v>
      </c>
      <c r="R75" s="140"/>
      <c r="S75" s="137">
        <f t="shared" si="7"/>
        <v>7591.09</v>
      </c>
      <c r="T75" s="138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8"/>
      <c r="AJ75" s="18"/>
      <c r="AK75" s="18"/>
      <c r="AL75" s="18"/>
      <c r="AM75" s="18"/>
      <c r="AN75" s="18"/>
      <c r="AO75" s="18"/>
      <c r="AP75" s="18"/>
      <c r="AQ75" s="18"/>
      <c r="AR75" s="18"/>
    </row>
    <row r="76" spans="1:44" ht="21.75" customHeight="1" x14ac:dyDescent="0.3">
      <c r="A76" s="7" t="s">
        <v>9</v>
      </c>
      <c r="B76" s="168" t="s">
        <v>132</v>
      </c>
      <c r="C76" s="169"/>
      <c r="D76" s="169"/>
      <c r="E76" s="169"/>
      <c r="F76" s="170"/>
      <c r="G76" s="21">
        <v>2982.53</v>
      </c>
      <c r="H76" s="137">
        <v>4339.58</v>
      </c>
      <c r="I76" s="138"/>
      <c r="J76" s="137">
        <v>4652.75</v>
      </c>
      <c r="K76" s="138"/>
      <c r="L76" s="137">
        <v>5487.86</v>
      </c>
      <c r="M76" s="138"/>
      <c r="N76" s="21">
        <f t="shared" si="4"/>
        <v>4026.42</v>
      </c>
      <c r="O76" s="137">
        <f t="shared" si="5"/>
        <v>5858.44</v>
      </c>
      <c r="P76" s="138"/>
      <c r="Q76" s="139">
        <f t="shared" si="6"/>
        <v>6281.22</v>
      </c>
      <c r="R76" s="140"/>
      <c r="S76" s="137">
        <f t="shared" si="7"/>
        <v>7408.61</v>
      </c>
      <c r="T76" s="138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8"/>
      <c r="AJ76" s="18"/>
      <c r="AK76" s="18"/>
      <c r="AL76" s="18"/>
      <c r="AM76" s="18"/>
      <c r="AN76" s="18"/>
      <c r="AO76" s="18"/>
      <c r="AP76" s="18"/>
      <c r="AQ76" s="18"/>
      <c r="AR76" s="18"/>
    </row>
    <row r="77" spans="1:44" ht="21.75" customHeight="1" x14ac:dyDescent="0.3">
      <c r="A77" s="7" t="s">
        <v>9</v>
      </c>
      <c r="B77" s="168">
        <v>75</v>
      </c>
      <c r="C77" s="169"/>
      <c r="D77" s="169"/>
      <c r="E77" s="169"/>
      <c r="F77" s="170"/>
      <c r="G77" s="21">
        <v>3108.5</v>
      </c>
      <c r="H77" s="137">
        <v>4522.87</v>
      </c>
      <c r="I77" s="138"/>
      <c r="J77" s="137">
        <v>4849.26</v>
      </c>
      <c r="K77" s="138"/>
      <c r="L77" s="137">
        <v>5719.64</v>
      </c>
      <c r="M77" s="138"/>
      <c r="N77" s="21">
        <f t="shared" si="4"/>
        <v>4196.4799999999996</v>
      </c>
      <c r="O77" s="137">
        <f t="shared" si="5"/>
        <v>6105.88</v>
      </c>
      <c r="P77" s="138"/>
      <c r="Q77" s="139">
        <f t="shared" si="6"/>
        <v>6546.51</v>
      </c>
      <c r="R77" s="140"/>
      <c r="S77" s="137">
        <f t="shared" si="7"/>
        <v>7721.52</v>
      </c>
      <c r="T77" s="138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8"/>
      <c r="AJ77" s="18"/>
      <c r="AK77" s="18"/>
      <c r="AL77" s="18"/>
      <c r="AM77" s="18"/>
      <c r="AN77" s="18"/>
      <c r="AO77" s="18"/>
      <c r="AP77" s="18"/>
      <c r="AQ77" s="18"/>
      <c r="AR77" s="18"/>
    </row>
    <row r="78" spans="1:44" ht="21.75" customHeight="1" x14ac:dyDescent="0.3">
      <c r="A78" s="7" t="s">
        <v>9</v>
      </c>
      <c r="B78" s="168">
        <v>36</v>
      </c>
      <c r="C78" s="169"/>
      <c r="D78" s="169"/>
      <c r="E78" s="169"/>
      <c r="F78" s="170"/>
      <c r="G78" s="21">
        <v>3108.18</v>
      </c>
      <c r="H78" s="137">
        <v>4522.3999999999996</v>
      </c>
      <c r="I78" s="138"/>
      <c r="J78" s="137">
        <v>4848.76</v>
      </c>
      <c r="K78" s="138"/>
      <c r="L78" s="137">
        <v>5719.05</v>
      </c>
      <c r="M78" s="138"/>
      <c r="N78" s="21">
        <f t="shared" si="4"/>
        <v>4196.04</v>
      </c>
      <c r="O78" s="137">
        <f t="shared" si="5"/>
        <v>6105.24</v>
      </c>
      <c r="P78" s="138"/>
      <c r="Q78" s="139">
        <f t="shared" si="6"/>
        <v>6545.82</v>
      </c>
      <c r="R78" s="140"/>
      <c r="S78" s="137">
        <f t="shared" si="7"/>
        <v>7720.71</v>
      </c>
      <c r="T78" s="138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8"/>
      <c r="AJ78" s="18"/>
      <c r="AK78" s="18"/>
      <c r="AL78" s="18"/>
      <c r="AM78" s="18"/>
      <c r="AN78" s="18"/>
      <c r="AO78" s="18"/>
      <c r="AP78" s="18"/>
      <c r="AQ78" s="18"/>
      <c r="AR78" s="18"/>
    </row>
    <row r="79" spans="1:44" ht="21.75" customHeight="1" x14ac:dyDescent="0.3">
      <c r="A79" s="7" t="s">
        <v>9</v>
      </c>
      <c r="B79" s="168" t="s">
        <v>24</v>
      </c>
      <c r="C79" s="169"/>
      <c r="D79" s="169"/>
      <c r="E79" s="169"/>
      <c r="F79" s="170"/>
      <c r="G79" s="21">
        <v>3074.77</v>
      </c>
      <c r="H79" s="137">
        <v>4473.79</v>
      </c>
      <c r="I79" s="138"/>
      <c r="J79" s="137">
        <v>4796.6400000000003</v>
      </c>
      <c r="K79" s="138"/>
      <c r="L79" s="137">
        <v>5657.58</v>
      </c>
      <c r="M79" s="138"/>
      <c r="N79" s="21">
        <f t="shared" si="4"/>
        <v>4150.9399999999996</v>
      </c>
      <c r="O79" s="137">
        <f t="shared" si="5"/>
        <v>6039.62</v>
      </c>
      <c r="P79" s="138"/>
      <c r="Q79" s="139">
        <f t="shared" si="6"/>
        <v>6475.47</v>
      </c>
      <c r="R79" s="140"/>
      <c r="S79" s="137">
        <f t="shared" si="7"/>
        <v>7637.73</v>
      </c>
      <c r="T79" s="138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8"/>
      <c r="AJ79" s="18"/>
      <c r="AK79" s="18"/>
      <c r="AL79" s="18"/>
      <c r="AM79" s="18"/>
      <c r="AN79" s="18"/>
      <c r="AO79" s="18"/>
      <c r="AP79" s="18"/>
      <c r="AQ79" s="18"/>
      <c r="AR79" s="18"/>
    </row>
    <row r="80" spans="1:44" ht="21.75" customHeight="1" x14ac:dyDescent="0.3">
      <c r="A80" s="7" t="s">
        <v>9</v>
      </c>
      <c r="B80" s="168">
        <v>71</v>
      </c>
      <c r="C80" s="169"/>
      <c r="D80" s="169"/>
      <c r="E80" s="169"/>
      <c r="F80" s="170"/>
      <c r="G80" s="21">
        <v>3146.36</v>
      </c>
      <c r="H80" s="137">
        <v>4577.95</v>
      </c>
      <c r="I80" s="138"/>
      <c r="J80" s="137">
        <v>4908.32</v>
      </c>
      <c r="K80" s="138"/>
      <c r="L80" s="137">
        <v>5789.3</v>
      </c>
      <c r="M80" s="138"/>
      <c r="N80" s="21">
        <f t="shared" si="4"/>
        <v>4247.59</v>
      </c>
      <c r="O80" s="137">
        <f t="shared" si="5"/>
        <v>6180.24</v>
      </c>
      <c r="P80" s="138"/>
      <c r="Q80" s="139">
        <f t="shared" si="6"/>
        <v>6626.24</v>
      </c>
      <c r="R80" s="140"/>
      <c r="S80" s="137">
        <f t="shared" si="7"/>
        <v>7815.57</v>
      </c>
      <c r="T80" s="138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8"/>
      <c r="AJ80" s="18"/>
      <c r="AK80" s="18"/>
      <c r="AL80" s="18"/>
      <c r="AM80" s="18"/>
      <c r="AN80" s="18"/>
      <c r="AO80" s="18"/>
      <c r="AP80" s="18"/>
      <c r="AQ80" s="18"/>
      <c r="AR80" s="18"/>
    </row>
    <row r="81" spans="1:44" ht="21.75" customHeight="1" x14ac:dyDescent="0.3">
      <c r="A81" s="7" t="s">
        <v>9</v>
      </c>
      <c r="B81" s="168">
        <v>65</v>
      </c>
      <c r="C81" s="169"/>
      <c r="D81" s="169"/>
      <c r="E81" s="169"/>
      <c r="F81" s="170"/>
      <c r="G81" s="21">
        <v>3272.34</v>
      </c>
      <c r="H81" s="137">
        <v>4761.25</v>
      </c>
      <c r="I81" s="138"/>
      <c r="J81" s="137">
        <v>5104.8500000000004</v>
      </c>
      <c r="K81" s="138"/>
      <c r="L81" s="137">
        <v>6021.11</v>
      </c>
      <c r="M81" s="138"/>
      <c r="N81" s="21">
        <f t="shared" si="4"/>
        <v>4417.66</v>
      </c>
      <c r="O81" s="137">
        <f t="shared" si="5"/>
        <v>6427.7</v>
      </c>
      <c r="P81" s="138"/>
      <c r="Q81" s="139">
        <f t="shared" si="6"/>
        <v>6891.55</v>
      </c>
      <c r="R81" s="140"/>
      <c r="S81" s="137">
        <f t="shared" si="7"/>
        <v>8128.49</v>
      </c>
      <c r="T81" s="138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8"/>
      <c r="AJ81" s="18"/>
      <c r="AK81" s="18"/>
      <c r="AL81" s="18"/>
      <c r="AM81" s="18"/>
      <c r="AN81" s="18"/>
      <c r="AO81" s="18"/>
      <c r="AP81" s="18"/>
      <c r="AQ81" s="18"/>
      <c r="AR81" s="18"/>
    </row>
    <row r="82" spans="1:44" ht="21.75" customHeight="1" x14ac:dyDescent="0.3">
      <c r="A82" s="7" t="s">
        <v>9</v>
      </c>
      <c r="B82" s="168" t="s">
        <v>25</v>
      </c>
      <c r="C82" s="169"/>
      <c r="D82" s="169"/>
      <c r="E82" s="169"/>
      <c r="F82" s="170"/>
      <c r="G82" s="21">
        <v>3272.03</v>
      </c>
      <c r="H82" s="137">
        <v>4760.8</v>
      </c>
      <c r="I82" s="138"/>
      <c r="J82" s="137">
        <v>5104.37</v>
      </c>
      <c r="K82" s="138"/>
      <c r="L82" s="137">
        <v>6020.54</v>
      </c>
      <c r="M82" s="138"/>
      <c r="N82" s="21">
        <f t="shared" si="4"/>
        <v>4417.24</v>
      </c>
      <c r="O82" s="137">
        <f t="shared" si="5"/>
        <v>6427.08</v>
      </c>
      <c r="P82" s="138"/>
      <c r="Q82" s="139">
        <f t="shared" si="6"/>
        <v>6890.89</v>
      </c>
      <c r="R82" s="140"/>
      <c r="S82" s="137">
        <f t="shared" si="7"/>
        <v>8127.72</v>
      </c>
      <c r="T82" s="138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8"/>
      <c r="AJ82" s="18"/>
      <c r="AK82" s="18"/>
      <c r="AL82" s="18"/>
      <c r="AM82" s="18"/>
      <c r="AN82" s="18"/>
      <c r="AO82" s="18"/>
      <c r="AP82" s="18"/>
      <c r="AQ82" s="18"/>
      <c r="AR82" s="18"/>
    </row>
    <row r="83" spans="1:44" ht="21.75" customHeight="1" x14ac:dyDescent="0.3">
      <c r="A83" s="7" t="s">
        <v>9</v>
      </c>
      <c r="B83" s="168" t="s">
        <v>26</v>
      </c>
      <c r="C83" s="169"/>
      <c r="D83" s="169"/>
      <c r="E83" s="169"/>
      <c r="F83" s="170"/>
      <c r="G83" s="21">
        <v>3435.86</v>
      </c>
      <c r="H83" s="137">
        <v>4999.18</v>
      </c>
      <c r="I83" s="138"/>
      <c r="J83" s="137">
        <v>5359.94</v>
      </c>
      <c r="K83" s="138"/>
      <c r="L83" s="137">
        <v>6321.98</v>
      </c>
      <c r="M83" s="138"/>
      <c r="N83" s="21">
        <f t="shared" si="4"/>
        <v>4638.41</v>
      </c>
      <c r="O83" s="137">
        <f t="shared" si="5"/>
        <v>6748.89</v>
      </c>
      <c r="P83" s="138"/>
      <c r="Q83" s="139">
        <f t="shared" si="6"/>
        <v>7235.92</v>
      </c>
      <c r="R83" s="140"/>
      <c r="S83" s="137">
        <f t="shared" si="7"/>
        <v>8534.67</v>
      </c>
      <c r="T83" s="138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8"/>
      <c r="AJ83" s="18"/>
      <c r="AK83" s="18"/>
      <c r="AL83" s="18"/>
      <c r="AM83" s="18"/>
      <c r="AN83" s="18"/>
      <c r="AO83" s="18"/>
      <c r="AP83" s="18"/>
      <c r="AQ83" s="18"/>
      <c r="AR83" s="18"/>
    </row>
    <row r="84" spans="1:44" ht="21.75" customHeight="1" x14ac:dyDescent="0.3">
      <c r="A84" s="7" t="s">
        <v>9</v>
      </c>
      <c r="B84" s="168" t="s">
        <v>27</v>
      </c>
      <c r="C84" s="169"/>
      <c r="D84" s="169"/>
      <c r="E84" s="169"/>
      <c r="F84" s="170"/>
      <c r="G84" s="21">
        <v>3489.94</v>
      </c>
      <c r="H84" s="137">
        <v>5077.8599999999997</v>
      </c>
      <c r="I84" s="138"/>
      <c r="J84" s="137">
        <v>5444.31</v>
      </c>
      <c r="K84" s="138"/>
      <c r="L84" s="137">
        <v>6421.49</v>
      </c>
      <c r="M84" s="138"/>
      <c r="N84" s="21">
        <f t="shared" si="4"/>
        <v>4711.42</v>
      </c>
      <c r="O84" s="137">
        <f t="shared" si="5"/>
        <v>6855.12</v>
      </c>
      <c r="P84" s="138"/>
      <c r="Q84" s="139">
        <f t="shared" si="6"/>
        <v>7349.82</v>
      </c>
      <c r="R84" s="140"/>
      <c r="S84" s="137">
        <f t="shared" si="7"/>
        <v>8669.01</v>
      </c>
      <c r="T84" s="138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8"/>
      <c r="AJ84" s="18"/>
      <c r="AK84" s="18"/>
      <c r="AL84" s="18"/>
      <c r="AM84" s="18"/>
      <c r="AN84" s="18"/>
      <c r="AO84" s="18"/>
      <c r="AP84" s="18"/>
      <c r="AQ84" s="18"/>
      <c r="AR84" s="18"/>
    </row>
    <row r="85" spans="1:44" ht="21.75" customHeight="1" x14ac:dyDescent="0.3">
      <c r="A85" s="7" t="s">
        <v>9</v>
      </c>
      <c r="B85" s="168">
        <v>55</v>
      </c>
      <c r="C85" s="169"/>
      <c r="D85" s="169"/>
      <c r="E85" s="169"/>
      <c r="F85" s="170"/>
      <c r="G85" s="21">
        <v>3569.8</v>
      </c>
      <c r="H85" s="137">
        <v>5194.0600000000004</v>
      </c>
      <c r="I85" s="138"/>
      <c r="J85" s="137">
        <v>5568.89</v>
      </c>
      <c r="K85" s="138"/>
      <c r="L85" s="137">
        <v>6568.43</v>
      </c>
      <c r="M85" s="138"/>
      <c r="N85" s="21">
        <f t="shared" si="4"/>
        <v>4819.2299999999996</v>
      </c>
      <c r="O85" s="137">
        <f t="shared" si="5"/>
        <v>7011.98</v>
      </c>
      <c r="P85" s="138"/>
      <c r="Q85" s="139">
        <f t="shared" si="6"/>
        <v>7518</v>
      </c>
      <c r="R85" s="140"/>
      <c r="S85" s="137">
        <f t="shared" si="7"/>
        <v>8867.3799999999992</v>
      </c>
      <c r="T85" s="138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8"/>
      <c r="AJ85" s="18"/>
      <c r="AK85" s="18"/>
      <c r="AL85" s="18"/>
      <c r="AM85" s="18"/>
      <c r="AN85" s="18"/>
      <c r="AO85" s="18"/>
      <c r="AP85" s="18"/>
      <c r="AQ85" s="18"/>
      <c r="AR85" s="18"/>
    </row>
    <row r="86" spans="1:44" ht="21.75" customHeight="1" x14ac:dyDescent="0.3">
      <c r="A86" s="7" t="s">
        <v>9</v>
      </c>
      <c r="B86" s="168" t="s">
        <v>28</v>
      </c>
      <c r="C86" s="169"/>
      <c r="D86" s="169"/>
      <c r="E86" s="169"/>
      <c r="F86" s="170"/>
      <c r="G86" s="21">
        <v>3633.11</v>
      </c>
      <c r="H86" s="137">
        <v>5286.18</v>
      </c>
      <c r="I86" s="138"/>
      <c r="J86" s="137">
        <v>5667.65</v>
      </c>
      <c r="K86" s="138"/>
      <c r="L86" s="137">
        <v>6684.92</v>
      </c>
      <c r="M86" s="138"/>
      <c r="N86" s="21">
        <f t="shared" si="4"/>
        <v>4904.7</v>
      </c>
      <c r="O86" s="137">
        <f t="shared" si="5"/>
        <v>7136.34</v>
      </c>
      <c r="P86" s="138"/>
      <c r="Q86" s="139">
        <f t="shared" si="6"/>
        <v>7651.33</v>
      </c>
      <c r="R86" s="140"/>
      <c r="S86" s="137">
        <f t="shared" si="7"/>
        <v>9024.65</v>
      </c>
      <c r="T86" s="138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8"/>
      <c r="AJ86" s="18"/>
      <c r="AK86" s="18"/>
      <c r="AL86" s="18"/>
      <c r="AM86" s="18"/>
      <c r="AN86" s="18"/>
      <c r="AO86" s="18"/>
      <c r="AP86" s="18"/>
      <c r="AQ86" s="18"/>
      <c r="AR86" s="18"/>
    </row>
    <row r="87" spans="1:44" ht="21.75" customHeight="1" x14ac:dyDescent="0.3">
      <c r="A87" s="7" t="s">
        <v>9</v>
      </c>
      <c r="B87" s="168" t="s">
        <v>29</v>
      </c>
      <c r="C87" s="169"/>
      <c r="D87" s="169"/>
      <c r="E87" s="169"/>
      <c r="F87" s="170"/>
      <c r="G87" s="21">
        <v>3652.2</v>
      </c>
      <c r="H87" s="137">
        <v>5313.95</v>
      </c>
      <c r="I87" s="138"/>
      <c r="J87" s="137">
        <v>5697.43</v>
      </c>
      <c r="K87" s="138"/>
      <c r="L87" s="137">
        <v>6720.05</v>
      </c>
      <c r="M87" s="138"/>
      <c r="N87" s="21">
        <f t="shared" si="4"/>
        <v>4930.47</v>
      </c>
      <c r="O87" s="137">
        <f t="shared" si="5"/>
        <v>7173.83</v>
      </c>
      <c r="P87" s="138"/>
      <c r="Q87" s="139">
        <f t="shared" si="6"/>
        <v>7691.53</v>
      </c>
      <c r="R87" s="140"/>
      <c r="S87" s="137">
        <f t="shared" si="7"/>
        <v>9072.06</v>
      </c>
      <c r="T87" s="138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8"/>
      <c r="AJ87" s="18"/>
      <c r="AK87" s="18"/>
      <c r="AL87" s="18"/>
      <c r="AM87" s="18"/>
      <c r="AN87" s="18"/>
      <c r="AO87" s="18"/>
      <c r="AP87" s="18"/>
      <c r="AQ87" s="18"/>
      <c r="AR87" s="18"/>
    </row>
    <row r="88" spans="1:44" ht="21.75" customHeight="1" x14ac:dyDescent="0.3">
      <c r="A88" s="7" t="s">
        <v>9</v>
      </c>
      <c r="B88" s="165" t="s">
        <v>30</v>
      </c>
      <c r="C88" s="166"/>
      <c r="D88" s="166"/>
      <c r="E88" s="166"/>
      <c r="F88" s="167"/>
      <c r="G88" s="21">
        <v>3796.96</v>
      </c>
      <c r="H88" s="137">
        <v>5524.58</v>
      </c>
      <c r="I88" s="138"/>
      <c r="J88" s="137">
        <v>5923.26</v>
      </c>
      <c r="K88" s="138"/>
      <c r="L88" s="137">
        <v>6986.41</v>
      </c>
      <c r="M88" s="138"/>
      <c r="N88" s="21">
        <f t="shared" si="4"/>
        <v>5125.8999999999996</v>
      </c>
      <c r="O88" s="137">
        <f t="shared" si="5"/>
        <v>7458.18</v>
      </c>
      <c r="P88" s="138"/>
      <c r="Q88" s="139">
        <f t="shared" si="6"/>
        <v>7996.4</v>
      </c>
      <c r="R88" s="140"/>
      <c r="S88" s="137">
        <f t="shared" si="7"/>
        <v>9431.66</v>
      </c>
      <c r="T88" s="138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8"/>
      <c r="AJ88" s="18"/>
      <c r="AK88" s="18"/>
      <c r="AL88" s="18"/>
      <c r="AM88" s="18"/>
      <c r="AN88" s="18"/>
      <c r="AO88" s="18"/>
      <c r="AP88" s="18"/>
      <c r="AQ88" s="18"/>
      <c r="AR88" s="18"/>
    </row>
    <row r="89" spans="1:44" ht="21.75" customHeight="1" x14ac:dyDescent="0.3">
      <c r="A89" s="7" t="s">
        <v>9</v>
      </c>
      <c r="B89" s="168" t="s">
        <v>31</v>
      </c>
      <c r="C89" s="169"/>
      <c r="D89" s="169"/>
      <c r="E89" s="169"/>
      <c r="F89" s="170"/>
      <c r="G89" s="21">
        <v>4169.16</v>
      </c>
      <c r="H89" s="137">
        <v>6066.13</v>
      </c>
      <c r="I89" s="138"/>
      <c r="J89" s="137">
        <v>6503.89</v>
      </c>
      <c r="K89" s="138"/>
      <c r="L89" s="137">
        <v>7671.25</v>
      </c>
      <c r="M89" s="138"/>
      <c r="N89" s="21">
        <f t="shared" si="4"/>
        <v>5628.37</v>
      </c>
      <c r="O89" s="137">
        <f t="shared" si="5"/>
        <v>8189.28</v>
      </c>
      <c r="P89" s="138"/>
      <c r="Q89" s="139">
        <f t="shared" si="6"/>
        <v>8780.26</v>
      </c>
      <c r="R89" s="140"/>
      <c r="S89" s="137">
        <f t="shared" si="7"/>
        <v>10356.200000000001</v>
      </c>
      <c r="T89" s="138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8"/>
      <c r="AJ89" s="18"/>
      <c r="AK89" s="18"/>
      <c r="AL89" s="18"/>
      <c r="AM89" s="18"/>
      <c r="AN89" s="18"/>
      <c r="AO89" s="18"/>
      <c r="AP89" s="18"/>
      <c r="AQ89" s="18"/>
      <c r="AR89" s="18"/>
    </row>
    <row r="90" spans="1:44" ht="21.75" customHeight="1" x14ac:dyDescent="0.3">
      <c r="A90" s="7" t="s">
        <v>9</v>
      </c>
      <c r="B90" s="168">
        <v>60</v>
      </c>
      <c r="C90" s="169"/>
      <c r="D90" s="169"/>
      <c r="E90" s="169"/>
      <c r="F90" s="170"/>
      <c r="G90" s="21">
        <v>4331.41</v>
      </c>
      <c r="H90" s="137">
        <v>6302.2</v>
      </c>
      <c r="I90" s="138"/>
      <c r="J90" s="137">
        <v>6757</v>
      </c>
      <c r="K90" s="138"/>
      <c r="L90" s="137">
        <v>7969.79</v>
      </c>
      <c r="M90" s="138"/>
      <c r="N90" s="21">
        <f t="shared" si="4"/>
        <v>5847.4</v>
      </c>
      <c r="O90" s="137">
        <f t="shared" si="5"/>
        <v>8507.9699999999993</v>
      </c>
      <c r="P90" s="138"/>
      <c r="Q90" s="139">
        <f t="shared" si="6"/>
        <v>9121.94</v>
      </c>
      <c r="R90" s="140"/>
      <c r="S90" s="137">
        <f t="shared" si="7"/>
        <v>10759.22</v>
      </c>
      <c r="T90" s="138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8"/>
      <c r="AJ90" s="18"/>
      <c r="AK90" s="18"/>
      <c r="AL90" s="18"/>
      <c r="AM90" s="18"/>
      <c r="AN90" s="18"/>
      <c r="AO90" s="18"/>
      <c r="AP90" s="18"/>
      <c r="AQ90" s="18"/>
      <c r="AR90" s="18"/>
    </row>
    <row r="91" spans="1:44" ht="21.75" customHeight="1" thickBot="1" x14ac:dyDescent="0.35">
      <c r="A91" s="8" t="s">
        <v>9</v>
      </c>
      <c r="B91" s="171">
        <v>45</v>
      </c>
      <c r="C91" s="172"/>
      <c r="D91" s="172"/>
      <c r="E91" s="172"/>
      <c r="F91" s="173"/>
      <c r="G91" s="22">
        <v>4703.9399999999996</v>
      </c>
      <c r="H91" s="144">
        <v>6844.23</v>
      </c>
      <c r="I91" s="145"/>
      <c r="J91" s="144">
        <v>7338.15</v>
      </c>
      <c r="K91" s="145"/>
      <c r="L91" s="144">
        <v>8655.25</v>
      </c>
      <c r="M91" s="145"/>
      <c r="N91" s="22">
        <f t="shared" si="4"/>
        <v>6350.32</v>
      </c>
      <c r="O91" s="144">
        <f t="shared" si="5"/>
        <v>9239.7199999999993</v>
      </c>
      <c r="P91" s="145"/>
      <c r="Q91" s="146">
        <f t="shared" si="6"/>
        <v>9906.5</v>
      </c>
      <c r="R91" s="147"/>
      <c r="S91" s="144">
        <f t="shared" si="7"/>
        <v>11684.59</v>
      </c>
      <c r="T91" s="145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8"/>
      <c r="AJ91" s="18"/>
      <c r="AK91" s="18"/>
      <c r="AL91" s="18"/>
      <c r="AM91" s="18"/>
      <c r="AN91" s="18"/>
      <c r="AO91" s="18"/>
      <c r="AP91" s="18"/>
      <c r="AQ91" s="18"/>
      <c r="AR91" s="18"/>
    </row>
    <row r="92" spans="1:44" ht="28.5" customHeight="1" x14ac:dyDescent="0.3">
      <c r="A92" s="7" t="s">
        <v>10</v>
      </c>
      <c r="B92" s="168" t="s">
        <v>21</v>
      </c>
      <c r="C92" s="169"/>
      <c r="D92" s="169"/>
      <c r="E92" s="169"/>
      <c r="F92" s="170"/>
      <c r="G92" s="21">
        <v>2818.68</v>
      </c>
      <c r="H92" s="137">
        <v>4101.18</v>
      </c>
      <c r="I92" s="138"/>
      <c r="J92" s="137">
        <v>4397.1400000000003</v>
      </c>
      <c r="K92" s="138"/>
      <c r="L92" s="137">
        <v>5186.37</v>
      </c>
      <c r="M92" s="138"/>
      <c r="N92" s="21">
        <f t="shared" si="4"/>
        <v>3805.22</v>
      </c>
      <c r="O92" s="137">
        <f t="shared" si="5"/>
        <v>5536.6</v>
      </c>
      <c r="P92" s="138"/>
      <c r="Q92" s="139">
        <f t="shared" si="6"/>
        <v>5936.14</v>
      </c>
      <c r="R92" s="140"/>
      <c r="S92" s="137">
        <f t="shared" si="7"/>
        <v>7001.6</v>
      </c>
      <c r="T92" s="138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8"/>
      <c r="AJ92" s="18"/>
      <c r="AK92" s="18"/>
      <c r="AL92" s="18"/>
      <c r="AM92" s="18"/>
      <c r="AN92" s="18"/>
      <c r="AO92" s="18"/>
      <c r="AP92" s="18"/>
      <c r="AQ92" s="18"/>
      <c r="AR92" s="18"/>
    </row>
    <row r="93" spans="1:44" ht="21.75" customHeight="1" x14ac:dyDescent="0.3">
      <c r="A93" s="7" t="s">
        <v>10</v>
      </c>
      <c r="B93" s="168" t="s">
        <v>130</v>
      </c>
      <c r="C93" s="169"/>
      <c r="D93" s="169"/>
      <c r="E93" s="169"/>
      <c r="F93" s="170"/>
      <c r="G93" s="21">
        <v>3197.27</v>
      </c>
      <c r="H93" s="137">
        <v>4652.03</v>
      </c>
      <c r="I93" s="138"/>
      <c r="J93" s="137">
        <v>4987.74</v>
      </c>
      <c r="K93" s="138"/>
      <c r="L93" s="137">
        <v>5882.98</v>
      </c>
      <c r="M93" s="138"/>
      <c r="N93" s="21">
        <f t="shared" si="4"/>
        <v>4316.3100000000004</v>
      </c>
      <c r="O93" s="137">
        <f t="shared" si="5"/>
        <v>6280.23</v>
      </c>
      <c r="P93" s="138"/>
      <c r="Q93" s="139">
        <f t="shared" si="6"/>
        <v>6733.44</v>
      </c>
      <c r="R93" s="140"/>
      <c r="S93" s="137">
        <f t="shared" si="7"/>
        <v>7942.01</v>
      </c>
      <c r="T93" s="138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8"/>
      <c r="AJ93" s="18"/>
      <c r="AK93" s="18"/>
      <c r="AL93" s="18"/>
      <c r="AM93" s="18"/>
      <c r="AN93" s="18"/>
      <c r="AO93" s="18"/>
      <c r="AP93" s="18"/>
      <c r="AQ93" s="18"/>
      <c r="AR93" s="18"/>
    </row>
    <row r="94" spans="1:44" ht="21.75" customHeight="1" x14ac:dyDescent="0.3">
      <c r="A94" s="7" t="s">
        <v>10</v>
      </c>
      <c r="B94" s="168">
        <v>85</v>
      </c>
      <c r="C94" s="169"/>
      <c r="D94" s="169"/>
      <c r="E94" s="169"/>
      <c r="F94" s="170"/>
      <c r="G94" s="21">
        <v>3323.23</v>
      </c>
      <c r="H94" s="137">
        <v>4835.3</v>
      </c>
      <c r="I94" s="138"/>
      <c r="J94" s="137">
        <v>5184.24</v>
      </c>
      <c r="K94" s="138"/>
      <c r="L94" s="137">
        <v>6114.74</v>
      </c>
      <c r="M94" s="138"/>
      <c r="N94" s="21">
        <f t="shared" si="4"/>
        <v>4486.3599999999997</v>
      </c>
      <c r="O94" s="137">
        <f t="shared" si="5"/>
        <v>6527.65</v>
      </c>
      <c r="P94" s="138"/>
      <c r="Q94" s="139">
        <f t="shared" si="6"/>
        <v>6998.72</v>
      </c>
      <c r="R94" s="140"/>
      <c r="S94" s="137">
        <f t="shared" si="7"/>
        <v>8254.9</v>
      </c>
      <c r="T94" s="138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8"/>
      <c r="AJ94" s="18"/>
      <c r="AK94" s="18"/>
      <c r="AL94" s="18"/>
      <c r="AM94" s="18"/>
      <c r="AN94" s="18"/>
      <c r="AO94" s="18"/>
      <c r="AP94" s="18"/>
      <c r="AQ94" s="18"/>
      <c r="AR94" s="18"/>
    </row>
    <row r="95" spans="1:44" ht="21.75" customHeight="1" x14ac:dyDescent="0.3">
      <c r="A95" s="7" t="s">
        <v>10</v>
      </c>
      <c r="B95" s="168" t="s">
        <v>23</v>
      </c>
      <c r="C95" s="169"/>
      <c r="D95" s="169"/>
      <c r="E95" s="169"/>
      <c r="F95" s="170"/>
      <c r="G95" s="21">
        <v>3340.43</v>
      </c>
      <c r="H95" s="137">
        <v>4860.33</v>
      </c>
      <c r="I95" s="138"/>
      <c r="J95" s="137">
        <v>5211.07</v>
      </c>
      <c r="K95" s="138"/>
      <c r="L95" s="137">
        <v>6146.39</v>
      </c>
      <c r="M95" s="138"/>
      <c r="N95" s="21">
        <f t="shared" si="4"/>
        <v>4509.58</v>
      </c>
      <c r="O95" s="137">
        <f t="shared" si="5"/>
        <v>6561.44</v>
      </c>
      <c r="P95" s="138"/>
      <c r="Q95" s="139">
        <f t="shared" si="6"/>
        <v>7034.94</v>
      </c>
      <c r="R95" s="140"/>
      <c r="S95" s="137">
        <f t="shared" si="7"/>
        <v>8297.6299999999992</v>
      </c>
      <c r="T95" s="138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8"/>
      <c r="AJ95" s="18"/>
      <c r="AK95" s="18"/>
      <c r="AL95" s="18"/>
      <c r="AM95" s="18"/>
      <c r="AN95" s="18"/>
      <c r="AO95" s="18"/>
      <c r="AP95" s="18"/>
      <c r="AQ95" s="18"/>
      <c r="AR95" s="18"/>
    </row>
    <row r="96" spans="1:44" ht="21.75" customHeight="1" x14ac:dyDescent="0.3">
      <c r="A96" s="7" t="s">
        <v>10</v>
      </c>
      <c r="B96" s="168">
        <v>55</v>
      </c>
      <c r="C96" s="169"/>
      <c r="D96" s="169"/>
      <c r="E96" s="169"/>
      <c r="F96" s="170"/>
      <c r="G96" s="21">
        <v>3466.39</v>
      </c>
      <c r="H96" s="137">
        <v>5043.6000000000004</v>
      </c>
      <c r="I96" s="138"/>
      <c r="J96" s="137">
        <v>5407.57</v>
      </c>
      <c r="K96" s="138"/>
      <c r="L96" s="137">
        <v>6378.16</v>
      </c>
      <c r="M96" s="138"/>
      <c r="N96" s="21">
        <f t="shared" si="4"/>
        <v>4679.63</v>
      </c>
      <c r="O96" s="137">
        <f t="shared" si="5"/>
        <v>6808.86</v>
      </c>
      <c r="P96" s="138"/>
      <c r="Q96" s="139">
        <f t="shared" si="6"/>
        <v>7300.22</v>
      </c>
      <c r="R96" s="140"/>
      <c r="S96" s="137">
        <f t="shared" si="7"/>
        <v>8610.52</v>
      </c>
      <c r="T96" s="138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8"/>
      <c r="AJ96" s="18"/>
      <c r="AK96" s="18"/>
      <c r="AL96" s="18"/>
      <c r="AM96" s="18"/>
      <c r="AN96" s="18"/>
      <c r="AO96" s="18"/>
      <c r="AP96" s="18"/>
      <c r="AQ96" s="18"/>
      <c r="AR96" s="18"/>
    </row>
    <row r="97" spans="1:44" ht="21.75" customHeight="1" x14ac:dyDescent="0.3">
      <c r="A97" s="7" t="s">
        <v>10</v>
      </c>
      <c r="B97" s="168" t="s">
        <v>22</v>
      </c>
      <c r="C97" s="169"/>
      <c r="D97" s="169"/>
      <c r="E97" s="169"/>
      <c r="F97" s="170"/>
      <c r="G97" s="21">
        <v>3324.52</v>
      </c>
      <c r="H97" s="137">
        <v>4837.18</v>
      </c>
      <c r="I97" s="138"/>
      <c r="J97" s="137">
        <v>5186.25</v>
      </c>
      <c r="K97" s="138"/>
      <c r="L97" s="137">
        <v>6117.12</v>
      </c>
      <c r="M97" s="138"/>
      <c r="N97" s="21">
        <f t="shared" si="4"/>
        <v>4488.1000000000004</v>
      </c>
      <c r="O97" s="137">
        <f t="shared" si="5"/>
        <v>6530.19</v>
      </c>
      <c r="P97" s="138"/>
      <c r="Q97" s="139">
        <f t="shared" si="6"/>
        <v>7001.44</v>
      </c>
      <c r="R97" s="140"/>
      <c r="S97" s="137">
        <f t="shared" si="7"/>
        <v>8258.1</v>
      </c>
      <c r="T97" s="138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8"/>
      <c r="AJ97" s="18"/>
      <c r="AK97" s="18"/>
      <c r="AL97" s="18"/>
      <c r="AM97" s="18"/>
      <c r="AN97" s="18"/>
      <c r="AO97" s="18"/>
      <c r="AP97" s="18"/>
      <c r="AQ97" s="18"/>
      <c r="AR97" s="18"/>
    </row>
    <row r="98" spans="1:44" ht="21.75" customHeight="1" x14ac:dyDescent="0.3">
      <c r="A98" s="7" t="s">
        <v>10</v>
      </c>
      <c r="B98" s="168" t="s">
        <v>131</v>
      </c>
      <c r="C98" s="169"/>
      <c r="D98" s="169"/>
      <c r="E98" s="169"/>
      <c r="F98" s="170"/>
      <c r="G98" s="21">
        <v>3357.92</v>
      </c>
      <c r="H98" s="137">
        <v>4885.7700000000004</v>
      </c>
      <c r="I98" s="138"/>
      <c r="J98" s="137">
        <v>5238.3599999999997</v>
      </c>
      <c r="K98" s="138"/>
      <c r="L98" s="137">
        <v>6178.57</v>
      </c>
      <c r="M98" s="138"/>
      <c r="N98" s="21">
        <f t="shared" si="4"/>
        <v>4533.1899999999996</v>
      </c>
      <c r="O98" s="137">
        <f t="shared" si="5"/>
        <v>6595.79</v>
      </c>
      <c r="P98" s="138"/>
      <c r="Q98" s="139">
        <f t="shared" si="6"/>
        <v>7071.78</v>
      </c>
      <c r="R98" s="140"/>
      <c r="S98" s="137">
        <f t="shared" si="7"/>
        <v>8341.07</v>
      </c>
      <c r="T98" s="138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8"/>
      <c r="AJ98" s="18"/>
      <c r="AK98" s="18"/>
      <c r="AL98" s="18"/>
      <c r="AM98" s="18"/>
      <c r="AN98" s="18"/>
      <c r="AO98" s="18"/>
      <c r="AP98" s="18"/>
      <c r="AQ98" s="18"/>
      <c r="AR98" s="18"/>
    </row>
    <row r="99" spans="1:44" ht="21.75" customHeight="1" x14ac:dyDescent="0.3">
      <c r="A99" s="7" t="s">
        <v>10</v>
      </c>
      <c r="B99" s="168">
        <v>95</v>
      </c>
      <c r="C99" s="169"/>
      <c r="D99" s="169"/>
      <c r="E99" s="169"/>
      <c r="F99" s="170"/>
      <c r="G99" s="21">
        <v>3483.89</v>
      </c>
      <c r="H99" s="137">
        <v>5069.0600000000004</v>
      </c>
      <c r="I99" s="138"/>
      <c r="J99" s="137">
        <v>5434.87</v>
      </c>
      <c r="K99" s="138"/>
      <c r="L99" s="137">
        <v>6410.36</v>
      </c>
      <c r="M99" s="138"/>
      <c r="N99" s="21">
        <f t="shared" si="4"/>
        <v>4703.25</v>
      </c>
      <c r="O99" s="137">
        <f t="shared" si="5"/>
        <v>6843.23</v>
      </c>
      <c r="P99" s="138"/>
      <c r="Q99" s="139">
        <f t="shared" si="6"/>
        <v>7337.07</v>
      </c>
      <c r="R99" s="140"/>
      <c r="S99" s="137">
        <f t="shared" si="7"/>
        <v>8653.98</v>
      </c>
      <c r="T99" s="138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8"/>
      <c r="AJ99" s="18"/>
      <c r="AK99" s="18"/>
      <c r="AL99" s="18"/>
      <c r="AM99" s="18"/>
      <c r="AN99" s="18"/>
      <c r="AO99" s="18"/>
      <c r="AP99" s="18"/>
      <c r="AQ99" s="18"/>
      <c r="AR99" s="18"/>
    </row>
    <row r="100" spans="1:44" ht="21.75" customHeight="1" x14ac:dyDescent="0.3">
      <c r="A100" s="7" t="s">
        <v>10</v>
      </c>
      <c r="B100" s="168" t="s">
        <v>132</v>
      </c>
      <c r="C100" s="169"/>
      <c r="D100" s="169"/>
      <c r="E100" s="169"/>
      <c r="F100" s="170"/>
      <c r="G100" s="21">
        <v>3410.41</v>
      </c>
      <c r="H100" s="137">
        <v>4962.1499999999996</v>
      </c>
      <c r="I100" s="138"/>
      <c r="J100" s="137">
        <v>5320.24</v>
      </c>
      <c r="K100" s="138"/>
      <c r="L100" s="137">
        <v>6275.15</v>
      </c>
      <c r="M100" s="138"/>
      <c r="N100" s="21">
        <f t="shared" si="4"/>
        <v>4604.05</v>
      </c>
      <c r="O100" s="137">
        <f t="shared" si="5"/>
        <v>6698.89</v>
      </c>
      <c r="P100" s="138"/>
      <c r="Q100" s="139">
        <f t="shared" si="6"/>
        <v>7182.32</v>
      </c>
      <c r="R100" s="140"/>
      <c r="S100" s="137">
        <f t="shared" si="7"/>
        <v>8471.4500000000007</v>
      </c>
      <c r="T100" s="138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8"/>
      <c r="AJ100" s="18"/>
      <c r="AK100" s="18"/>
      <c r="AL100" s="18"/>
      <c r="AM100" s="18"/>
      <c r="AN100" s="18"/>
      <c r="AO100" s="18"/>
      <c r="AP100" s="18"/>
      <c r="AQ100" s="18"/>
      <c r="AR100" s="18"/>
    </row>
    <row r="101" spans="1:44" ht="21.75" customHeight="1" x14ac:dyDescent="0.3">
      <c r="A101" s="7" t="s">
        <v>10</v>
      </c>
      <c r="B101" s="168">
        <v>75</v>
      </c>
      <c r="C101" s="169"/>
      <c r="D101" s="169"/>
      <c r="E101" s="169"/>
      <c r="F101" s="170"/>
      <c r="G101" s="21">
        <v>3536.38</v>
      </c>
      <c r="H101" s="137">
        <v>5145.43</v>
      </c>
      <c r="I101" s="138"/>
      <c r="J101" s="137">
        <v>5516.75</v>
      </c>
      <c r="K101" s="138"/>
      <c r="L101" s="137">
        <v>6506.94</v>
      </c>
      <c r="M101" s="138"/>
      <c r="N101" s="21">
        <f t="shared" si="4"/>
        <v>4774.1099999999997</v>
      </c>
      <c r="O101" s="137">
        <f t="shared" si="5"/>
        <v>6946.33</v>
      </c>
      <c r="P101" s="138"/>
      <c r="Q101" s="139">
        <f t="shared" si="6"/>
        <v>7447.61</v>
      </c>
      <c r="R101" s="140"/>
      <c r="S101" s="137">
        <f t="shared" si="7"/>
        <v>8784.36</v>
      </c>
      <c r="T101" s="138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8"/>
      <c r="AJ101" s="18"/>
      <c r="AK101" s="18"/>
      <c r="AL101" s="18"/>
      <c r="AM101" s="18"/>
      <c r="AN101" s="18"/>
      <c r="AO101" s="18"/>
      <c r="AP101" s="18"/>
      <c r="AQ101" s="18"/>
      <c r="AR101" s="18"/>
    </row>
    <row r="102" spans="1:44" ht="21.75" customHeight="1" x14ac:dyDescent="0.3">
      <c r="A102" s="7" t="s">
        <v>10</v>
      </c>
      <c r="B102" s="168">
        <v>39</v>
      </c>
      <c r="C102" s="169"/>
      <c r="D102" s="169"/>
      <c r="E102" s="169"/>
      <c r="F102" s="170"/>
      <c r="G102" s="21">
        <v>3418.37</v>
      </c>
      <c r="H102" s="137">
        <v>4973.7299999999996</v>
      </c>
      <c r="I102" s="138"/>
      <c r="J102" s="137">
        <v>5332.66</v>
      </c>
      <c r="K102" s="138"/>
      <c r="L102" s="137">
        <v>6289.8</v>
      </c>
      <c r="M102" s="138"/>
      <c r="N102" s="21">
        <f t="shared" si="4"/>
        <v>4614.8</v>
      </c>
      <c r="O102" s="137">
        <f t="shared" si="5"/>
        <v>6714.53</v>
      </c>
      <c r="P102" s="138"/>
      <c r="Q102" s="139">
        <f t="shared" si="6"/>
        <v>7199.09</v>
      </c>
      <c r="R102" s="140"/>
      <c r="S102" s="137">
        <f t="shared" si="7"/>
        <v>8491.23</v>
      </c>
      <c r="T102" s="138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8"/>
      <c r="AJ102" s="18"/>
      <c r="AK102" s="18"/>
      <c r="AL102" s="18"/>
      <c r="AM102" s="18"/>
      <c r="AN102" s="18"/>
      <c r="AO102" s="18"/>
      <c r="AP102" s="18"/>
      <c r="AQ102" s="18"/>
      <c r="AR102" s="18"/>
    </row>
    <row r="103" spans="1:44" ht="21.75" customHeight="1" x14ac:dyDescent="0.3">
      <c r="A103" s="7" t="s">
        <v>10</v>
      </c>
      <c r="B103" s="168">
        <v>71</v>
      </c>
      <c r="C103" s="169"/>
      <c r="D103" s="169"/>
      <c r="E103" s="169"/>
      <c r="F103" s="170"/>
      <c r="G103" s="21">
        <v>3574.26</v>
      </c>
      <c r="H103" s="137">
        <v>5200.55</v>
      </c>
      <c r="I103" s="138"/>
      <c r="J103" s="137">
        <v>5575.85</v>
      </c>
      <c r="K103" s="138"/>
      <c r="L103" s="137">
        <v>6576.64</v>
      </c>
      <c r="M103" s="138"/>
      <c r="N103" s="21">
        <f t="shared" si="4"/>
        <v>4825.25</v>
      </c>
      <c r="O103" s="137">
        <f t="shared" si="5"/>
        <v>7020.74</v>
      </c>
      <c r="P103" s="138"/>
      <c r="Q103" s="139">
        <f t="shared" si="6"/>
        <v>7527.39</v>
      </c>
      <c r="R103" s="140"/>
      <c r="S103" s="137">
        <f t="shared" si="7"/>
        <v>8878.4599999999991</v>
      </c>
      <c r="T103" s="138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8"/>
      <c r="AJ103" s="18"/>
      <c r="AK103" s="18"/>
      <c r="AL103" s="18"/>
      <c r="AM103" s="18"/>
      <c r="AN103" s="18"/>
      <c r="AO103" s="18"/>
      <c r="AP103" s="18"/>
      <c r="AQ103" s="18"/>
      <c r="AR103" s="18"/>
    </row>
    <row r="104" spans="1:44" ht="21.75" customHeight="1" x14ac:dyDescent="0.3">
      <c r="A104" s="7" t="s">
        <v>10</v>
      </c>
      <c r="B104" s="168">
        <v>65</v>
      </c>
      <c r="C104" s="169"/>
      <c r="D104" s="169"/>
      <c r="E104" s="169"/>
      <c r="F104" s="170"/>
      <c r="G104" s="21">
        <v>3700.22</v>
      </c>
      <c r="H104" s="137">
        <v>5383.82</v>
      </c>
      <c r="I104" s="138"/>
      <c r="J104" s="137">
        <v>5772.34</v>
      </c>
      <c r="K104" s="138"/>
      <c r="L104" s="137">
        <v>6808.4</v>
      </c>
      <c r="M104" s="138"/>
      <c r="N104" s="21">
        <f t="shared" si="4"/>
        <v>4995.3</v>
      </c>
      <c r="O104" s="137">
        <f t="shared" si="5"/>
        <v>7268.16</v>
      </c>
      <c r="P104" s="138"/>
      <c r="Q104" s="139">
        <f t="shared" si="6"/>
        <v>7792.67</v>
      </c>
      <c r="R104" s="140"/>
      <c r="S104" s="137">
        <f t="shared" si="7"/>
        <v>9191.35</v>
      </c>
      <c r="T104" s="138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8"/>
      <c r="AJ104" s="18"/>
      <c r="AK104" s="18"/>
      <c r="AL104" s="18"/>
      <c r="AM104" s="18"/>
      <c r="AN104" s="18"/>
      <c r="AO104" s="18"/>
      <c r="AP104" s="18"/>
      <c r="AQ104" s="18"/>
      <c r="AR104" s="18"/>
    </row>
    <row r="105" spans="1:44" ht="21.75" customHeight="1" x14ac:dyDescent="0.3">
      <c r="A105" s="7" t="s">
        <v>10</v>
      </c>
      <c r="B105" s="168" t="s">
        <v>25</v>
      </c>
      <c r="C105" s="169"/>
      <c r="D105" s="169"/>
      <c r="E105" s="169"/>
      <c r="F105" s="170"/>
      <c r="G105" s="21">
        <v>3701.51</v>
      </c>
      <c r="H105" s="137">
        <v>5385.7</v>
      </c>
      <c r="I105" s="138"/>
      <c r="J105" s="137">
        <v>5774.36</v>
      </c>
      <c r="K105" s="138"/>
      <c r="L105" s="137">
        <v>6810.78</v>
      </c>
      <c r="M105" s="138"/>
      <c r="N105" s="21">
        <f t="shared" si="4"/>
        <v>4997.04</v>
      </c>
      <c r="O105" s="137">
        <f t="shared" si="5"/>
        <v>7270.69</v>
      </c>
      <c r="P105" s="138"/>
      <c r="Q105" s="139">
        <f t="shared" si="6"/>
        <v>7795.38</v>
      </c>
      <c r="R105" s="140"/>
      <c r="S105" s="137">
        <f t="shared" si="7"/>
        <v>9194.5499999999993</v>
      </c>
      <c r="T105" s="138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8"/>
      <c r="AJ105" s="18"/>
      <c r="AK105" s="18"/>
      <c r="AL105" s="18"/>
      <c r="AM105" s="18"/>
      <c r="AN105" s="18"/>
      <c r="AO105" s="18"/>
      <c r="AP105" s="18"/>
      <c r="AQ105" s="18"/>
      <c r="AR105" s="18"/>
    </row>
    <row r="106" spans="1:44" ht="21.75" customHeight="1" x14ac:dyDescent="0.3">
      <c r="A106" s="7" t="s">
        <v>10</v>
      </c>
      <c r="B106" s="168" t="s">
        <v>26</v>
      </c>
      <c r="C106" s="169"/>
      <c r="D106" s="169"/>
      <c r="E106" s="169"/>
      <c r="F106" s="170"/>
      <c r="G106" s="21">
        <v>3865.34</v>
      </c>
      <c r="H106" s="137">
        <v>5624.07</v>
      </c>
      <c r="I106" s="138"/>
      <c r="J106" s="137">
        <v>6029.93</v>
      </c>
      <c r="K106" s="138"/>
      <c r="L106" s="137">
        <v>7112.23</v>
      </c>
      <c r="M106" s="138"/>
      <c r="N106" s="21">
        <f t="shared" si="4"/>
        <v>5218.21</v>
      </c>
      <c r="O106" s="137">
        <f t="shared" si="5"/>
        <v>7592.5</v>
      </c>
      <c r="P106" s="138"/>
      <c r="Q106" s="139">
        <f t="shared" si="6"/>
        <v>8140.41</v>
      </c>
      <c r="R106" s="140"/>
      <c r="S106" s="137">
        <f t="shared" si="7"/>
        <v>9601.51</v>
      </c>
      <c r="T106" s="138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8"/>
      <c r="AJ106" s="18"/>
      <c r="AK106" s="18"/>
      <c r="AL106" s="18"/>
      <c r="AM106" s="18"/>
      <c r="AN106" s="18"/>
      <c r="AO106" s="18"/>
      <c r="AP106" s="18"/>
      <c r="AQ106" s="18"/>
      <c r="AR106" s="18"/>
    </row>
    <row r="107" spans="1:44" ht="21.75" customHeight="1" x14ac:dyDescent="0.3">
      <c r="A107" s="7" t="s">
        <v>10</v>
      </c>
      <c r="B107" s="168">
        <v>36</v>
      </c>
      <c r="C107" s="169"/>
      <c r="D107" s="169"/>
      <c r="E107" s="169"/>
      <c r="F107" s="170"/>
      <c r="G107" s="21">
        <v>3925.8</v>
      </c>
      <c r="H107" s="137">
        <v>5712.04</v>
      </c>
      <c r="I107" s="138"/>
      <c r="J107" s="137">
        <v>6124.25</v>
      </c>
      <c r="K107" s="138"/>
      <c r="L107" s="137">
        <v>7223.47</v>
      </c>
      <c r="M107" s="138"/>
      <c r="N107" s="21">
        <f t="shared" si="4"/>
        <v>5299.83</v>
      </c>
      <c r="O107" s="137">
        <f t="shared" si="5"/>
        <v>7711.25</v>
      </c>
      <c r="P107" s="138"/>
      <c r="Q107" s="139">
        <f t="shared" si="6"/>
        <v>8267.73</v>
      </c>
      <c r="R107" s="140"/>
      <c r="S107" s="137">
        <f t="shared" si="7"/>
        <v>9751.69</v>
      </c>
      <c r="T107" s="138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8"/>
      <c r="AJ107" s="18"/>
      <c r="AK107" s="18"/>
      <c r="AL107" s="18"/>
      <c r="AM107" s="18"/>
      <c r="AN107" s="18"/>
      <c r="AO107" s="18"/>
      <c r="AP107" s="18"/>
      <c r="AQ107" s="18"/>
      <c r="AR107" s="18"/>
    </row>
    <row r="108" spans="1:44" ht="21.75" customHeight="1" x14ac:dyDescent="0.3">
      <c r="A108" s="7" t="s">
        <v>10</v>
      </c>
      <c r="B108" s="168" t="s">
        <v>24</v>
      </c>
      <c r="C108" s="169"/>
      <c r="D108" s="169"/>
      <c r="E108" s="169"/>
      <c r="F108" s="170"/>
      <c r="G108" s="21">
        <v>3892.39</v>
      </c>
      <c r="H108" s="137">
        <v>5663.43</v>
      </c>
      <c r="I108" s="138"/>
      <c r="J108" s="137">
        <v>6072.13</v>
      </c>
      <c r="K108" s="138"/>
      <c r="L108" s="137">
        <v>7162</v>
      </c>
      <c r="M108" s="138"/>
      <c r="N108" s="21">
        <f t="shared" si="4"/>
        <v>5254.73</v>
      </c>
      <c r="O108" s="137">
        <f t="shared" si="5"/>
        <v>7645.63</v>
      </c>
      <c r="P108" s="138"/>
      <c r="Q108" s="139">
        <f t="shared" si="6"/>
        <v>8197.3799999999992</v>
      </c>
      <c r="R108" s="140"/>
      <c r="S108" s="137">
        <f t="shared" si="7"/>
        <v>9668.7000000000007</v>
      </c>
      <c r="T108" s="138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8"/>
      <c r="AJ108" s="18"/>
      <c r="AK108" s="18"/>
      <c r="AL108" s="18"/>
      <c r="AM108" s="18"/>
      <c r="AN108" s="18"/>
      <c r="AO108" s="18"/>
      <c r="AP108" s="18"/>
      <c r="AQ108" s="18"/>
      <c r="AR108" s="18"/>
    </row>
    <row r="109" spans="1:44" ht="21.75" customHeight="1" x14ac:dyDescent="0.3">
      <c r="A109" s="7" t="s">
        <v>10</v>
      </c>
      <c r="B109" s="168" t="s">
        <v>27</v>
      </c>
      <c r="C109" s="169"/>
      <c r="D109" s="169"/>
      <c r="E109" s="169"/>
      <c r="F109" s="170"/>
      <c r="G109" s="21">
        <v>4727.5</v>
      </c>
      <c r="H109" s="137">
        <v>6878.51</v>
      </c>
      <c r="I109" s="138"/>
      <c r="J109" s="137">
        <v>7374.9</v>
      </c>
      <c r="K109" s="138"/>
      <c r="L109" s="137">
        <v>8698.6</v>
      </c>
      <c r="M109" s="138"/>
      <c r="N109" s="21">
        <f t="shared" si="4"/>
        <v>6382.13</v>
      </c>
      <c r="O109" s="137">
        <f t="shared" si="5"/>
        <v>9286</v>
      </c>
      <c r="P109" s="138"/>
      <c r="Q109" s="139">
        <f t="shared" si="6"/>
        <v>9956.1200000000008</v>
      </c>
      <c r="R109" s="140"/>
      <c r="S109" s="137">
        <f t="shared" si="7"/>
        <v>11743.12</v>
      </c>
      <c r="T109" s="138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8"/>
      <c r="AJ109" s="18"/>
      <c r="AK109" s="18"/>
      <c r="AL109" s="18"/>
      <c r="AM109" s="18"/>
      <c r="AN109" s="18"/>
      <c r="AO109" s="18"/>
      <c r="AP109" s="18"/>
      <c r="AQ109" s="18"/>
      <c r="AR109" s="18"/>
    </row>
    <row r="110" spans="1:44" ht="21.75" customHeight="1" x14ac:dyDescent="0.3">
      <c r="A110" s="7" t="s">
        <v>10</v>
      </c>
      <c r="B110" s="165" t="s">
        <v>32</v>
      </c>
      <c r="C110" s="166"/>
      <c r="D110" s="166"/>
      <c r="E110" s="166"/>
      <c r="F110" s="167"/>
      <c r="G110" s="21">
        <v>4872.24</v>
      </c>
      <c r="H110" s="137">
        <v>7089.11</v>
      </c>
      <c r="I110" s="138"/>
      <c r="J110" s="137">
        <v>7600.69</v>
      </c>
      <c r="K110" s="138"/>
      <c r="L110" s="137">
        <v>8964.92</v>
      </c>
      <c r="M110" s="138"/>
      <c r="N110" s="21">
        <f t="shared" si="4"/>
        <v>6577.52</v>
      </c>
      <c r="O110" s="137">
        <f t="shared" si="5"/>
        <v>9570.2900000000009</v>
      </c>
      <c r="P110" s="138"/>
      <c r="Q110" s="139">
        <f t="shared" si="6"/>
        <v>10260.93</v>
      </c>
      <c r="R110" s="140"/>
      <c r="S110" s="137">
        <f t="shared" si="7"/>
        <v>12102.64</v>
      </c>
      <c r="T110" s="138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8"/>
      <c r="AJ110" s="18"/>
      <c r="AK110" s="18"/>
      <c r="AL110" s="18"/>
      <c r="AM110" s="18"/>
      <c r="AN110" s="18"/>
      <c r="AO110" s="18"/>
      <c r="AP110" s="18"/>
      <c r="AQ110" s="18"/>
      <c r="AR110" s="18"/>
    </row>
    <row r="111" spans="1:44" ht="21.75" customHeight="1" x14ac:dyDescent="0.3">
      <c r="A111" s="7" t="s">
        <v>10</v>
      </c>
      <c r="B111" s="168" t="s">
        <v>29</v>
      </c>
      <c r="C111" s="169"/>
      <c r="D111" s="169"/>
      <c r="E111" s="169"/>
      <c r="F111" s="170"/>
      <c r="G111" s="21">
        <v>4891.34</v>
      </c>
      <c r="H111" s="137">
        <v>7116.9</v>
      </c>
      <c r="I111" s="138"/>
      <c r="J111" s="137">
        <v>7630.49</v>
      </c>
      <c r="K111" s="138"/>
      <c r="L111" s="137">
        <v>9000.07</v>
      </c>
      <c r="M111" s="138"/>
      <c r="N111" s="21">
        <f t="shared" si="4"/>
        <v>6603.31</v>
      </c>
      <c r="O111" s="137">
        <f t="shared" si="5"/>
        <v>9607.82</v>
      </c>
      <c r="P111" s="138"/>
      <c r="Q111" s="139">
        <f t="shared" si="6"/>
        <v>10301.16</v>
      </c>
      <c r="R111" s="140"/>
      <c r="S111" s="137">
        <f t="shared" si="7"/>
        <v>12150.09</v>
      </c>
      <c r="T111" s="138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8"/>
      <c r="AJ111" s="18"/>
      <c r="AK111" s="18"/>
      <c r="AL111" s="18"/>
      <c r="AM111" s="18"/>
      <c r="AN111" s="18"/>
      <c r="AO111" s="18"/>
      <c r="AP111" s="18"/>
      <c r="AQ111" s="18"/>
      <c r="AR111" s="18"/>
    </row>
    <row r="112" spans="1:44" ht="21.75" customHeight="1" x14ac:dyDescent="0.3">
      <c r="A112" s="7" t="s">
        <v>10</v>
      </c>
      <c r="B112" s="168">
        <v>45</v>
      </c>
      <c r="C112" s="169"/>
      <c r="D112" s="169"/>
      <c r="E112" s="169"/>
      <c r="F112" s="170"/>
      <c r="G112" s="21">
        <v>4991.8599999999997</v>
      </c>
      <c r="H112" s="137">
        <v>7263.16</v>
      </c>
      <c r="I112" s="138"/>
      <c r="J112" s="137">
        <v>7787.3</v>
      </c>
      <c r="K112" s="138"/>
      <c r="L112" s="137">
        <v>9185.02</v>
      </c>
      <c r="M112" s="138"/>
      <c r="N112" s="21">
        <f t="shared" si="4"/>
        <v>6739.01</v>
      </c>
      <c r="O112" s="137">
        <f t="shared" si="5"/>
        <v>9805.26</v>
      </c>
      <c r="P112" s="138"/>
      <c r="Q112" s="139">
        <f t="shared" si="6"/>
        <v>10512.86</v>
      </c>
      <c r="R112" s="140"/>
      <c r="S112" s="137">
        <f t="shared" si="7"/>
        <v>12399.78</v>
      </c>
      <c r="T112" s="138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8"/>
      <c r="AJ112" s="18"/>
      <c r="AK112" s="18"/>
      <c r="AL112" s="18"/>
      <c r="AM112" s="18"/>
      <c r="AN112" s="18"/>
      <c r="AO112" s="18"/>
      <c r="AP112" s="18"/>
      <c r="AQ112" s="18"/>
      <c r="AR112" s="18"/>
    </row>
    <row r="113" spans="1:44" ht="21.75" customHeight="1" thickBot="1" x14ac:dyDescent="0.35">
      <c r="A113" s="8" t="s">
        <v>10</v>
      </c>
      <c r="B113" s="171" t="s">
        <v>33</v>
      </c>
      <c r="C113" s="172"/>
      <c r="D113" s="172"/>
      <c r="E113" s="172"/>
      <c r="F113" s="173"/>
      <c r="G113" s="22">
        <v>5422.62</v>
      </c>
      <c r="H113" s="144">
        <v>7889.91</v>
      </c>
      <c r="I113" s="145"/>
      <c r="J113" s="144">
        <v>8459.2900000000009</v>
      </c>
      <c r="K113" s="145"/>
      <c r="L113" s="144">
        <v>9977.6200000000008</v>
      </c>
      <c r="M113" s="145"/>
      <c r="N113" s="22">
        <f t="shared" si="4"/>
        <v>7320.54</v>
      </c>
      <c r="O113" s="144">
        <f t="shared" si="5"/>
        <v>10651.39</v>
      </c>
      <c r="P113" s="145"/>
      <c r="Q113" s="146">
        <f t="shared" si="6"/>
        <v>11420.04</v>
      </c>
      <c r="R113" s="147"/>
      <c r="S113" s="144">
        <f t="shared" si="7"/>
        <v>13469.79</v>
      </c>
      <c r="T113" s="145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8"/>
      <c r="AJ113" s="18"/>
      <c r="AK113" s="18"/>
      <c r="AL113" s="18"/>
      <c r="AM113" s="18"/>
      <c r="AN113" s="18"/>
      <c r="AO113" s="18"/>
      <c r="AP113" s="18"/>
      <c r="AQ113" s="18"/>
      <c r="AR113" s="18"/>
    </row>
    <row r="114" spans="1:44" s="2" customFormat="1" ht="25.5" customHeight="1" x14ac:dyDescent="0.3">
      <c r="A114" s="98"/>
      <c r="B114" s="99"/>
      <c r="C114" s="99"/>
      <c r="D114" s="99"/>
      <c r="E114" s="99"/>
      <c r="F114" s="99"/>
      <c r="G114" s="74"/>
      <c r="H114" s="74"/>
      <c r="I114" s="74"/>
      <c r="J114" s="74"/>
      <c r="K114" s="74"/>
      <c r="L114" s="74"/>
      <c r="M114" s="74"/>
      <c r="N114" s="74"/>
      <c r="O114" s="74"/>
      <c r="P114" s="106"/>
      <c r="Q114" s="106"/>
      <c r="R114" s="106"/>
      <c r="S114" s="106"/>
      <c r="T114" s="74"/>
      <c r="W114" s="35"/>
      <c r="X114" s="35"/>
      <c r="Y114" s="35"/>
      <c r="Z114" s="35"/>
      <c r="AA114" s="35"/>
      <c r="AB114" s="35"/>
      <c r="AC114" s="35"/>
      <c r="AD114" s="35"/>
      <c r="AE114" s="35"/>
      <c r="AF114" s="35"/>
      <c r="AG114" s="35"/>
      <c r="AH114" s="35"/>
      <c r="AI114" s="36"/>
      <c r="AJ114" s="36"/>
      <c r="AK114" s="36"/>
      <c r="AL114" s="36"/>
      <c r="AM114" s="36"/>
      <c r="AN114" s="36"/>
      <c r="AO114" s="36"/>
      <c r="AP114" s="36"/>
      <c r="AQ114" s="36"/>
      <c r="AR114" s="36"/>
    </row>
    <row r="115" spans="1:44" s="2" customFormat="1" ht="25.5" customHeight="1" x14ac:dyDescent="0.3">
      <c r="A115" s="98"/>
      <c r="B115" s="99"/>
      <c r="C115" s="99"/>
      <c r="D115" s="99"/>
      <c r="E115" s="99"/>
      <c r="F115" s="99"/>
      <c r="G115" s="74"/>
      <c r="H115" s="74"/>
      <c r="I115" s="74"/>
      <c r="J115" s="74"/>
      <c r="K115" s="74"/>
      <c r="L115" s="74"/>
      <c r="M115" s="74"/>
      <c r="N115" s="74"/>
      <c r="O115" s="74"/>
      <c r="P115" s="106"/>
      <c r="Q115" s="106"/>
      <c r="R115" s="106"/>
      <c r="S115" s="106"/>
      <c r="T115" s="74"/>
      <c r="W115" s="35"/>
      <c r="X115" s="35"/>
      <c r="Y115" s="35"/>
      <c r="Z115" s="35"/>
      <c r="AA115" s="35"/>
      <c r="AB115" s="35"/>
      <c r="AC115" s="35"/>
      <c r="AD115" s="35"/>
      <c r="AE115" s="35"/>
      <c r="AF115" s="35"/>
      <c r="AG115" s="35"/>
      <c r="AH115" s="35"/>
      <c r="AI115" s="36"/>
      <c r="AJ115" s="36"/>
      <c r="AK115" s="36"/>
      <c r="AL115" s="36"/>
      <c r="AM115" s="36"/>
      <c r="AN115" s="36"/>
      <c r="AO115" s="36"/>
      <c r="AP115" s="36"/>
      <c r="AQ115" s="36"/>
      <c r="AR115" s="36"/>
    </row>
    <row r="116" spans="1:44" ht="25.5" customHeight="1" x14ac:dyDescent="0.3">
      <c r="A116" s="4"/>
      <c r="B116" s="54"/>
      <c r="C116" s="4"/>
      <c r="K116" s="5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8"/>
      <c r="AJ116" s="18"/>
      <c r="AK116" s="18"/>
      <c r="AL116" s="18"/>
      <c r="AM116" s="18"/>
      <c r="AN116" s="18"/>
      <c r="AO116" s="18"/>
      <c r="AP116" s="18"/>
      <c r="AQ116" s="18"/>
      <c r="AR116" s="18"/>
    </row>
    <row r="117" spans="1:44" ht="39.75" customHeight="1" x14ac:dyDescent="0.3">
      <c r="A117" s="300" t="s">
        <v>51</v>
      </c>
      <c r="B117" s="300"/>
      <c r="C117" s="300"/>
      <c r="D117" s="300"/>
      <c r="E117" s="300"/>
      <c r="F117" s="300"/>
      <c r="G117" s="300"/>
      <c r="H117" s="300"/>
      <c r="I117" s="300"/>
      <c r="J117" s="300"/>
      <c r="K117" s="300"/>
      <c r="L117" s="300"/>
      <c r="M117" s="300"/>
      <c r="N117" s="300"/>
      <c r="O117" s="300"/>
      <c r="P117" s="300"/>
      <c r="Q117" s="300"/>
      <c r="R117" s="300"/>
      <c r="S117" s="300"/>
      <c r="T117" s="300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8"/>
      <c r="AJ117" s="18"/>
      <c r="AK117" s="18"/>
      <c r="AL117" s="18"/>
      <c r="AM117" s="18"/>
      <c r="AN117" s="18"/>
      <c r="AO117" s="18"/>
      <c r="AP117" s="18"/>
      <c r="AQ117" s="18"/>
      <c r="AR117" s="18"/>
    </row>
    <row r="118" spans="1:44" ht="24.75" customHeight="1" thickBot="1" x14ac:dyDescent="0.35">
      <c r="A118" s="4"/>
      <c r="B118" s="54"/>
      <c r="C118" s="4"/>
      <c r="K118" s="5"/>
      <c r="L118" s="301"/>
      <c r="M118" s="301"/>
      <c r="S118" s="301" t="s">
        <v>3</v>
      </c>
      <c r="T118" s="301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8"/>
      <c r="AJ118" s="18"/>
      <c r="AK118" s="18"/>
      <c r="AL118" s="18"/>
      <c r="AM118" s="18"/>
      <c r="AN118" s="18"/>
      <c r="AO118" s="18"/>
      <c r="AP118" s="18"/>
      <c r="AQ118" s="18"/>
      <c r="AR118" s="18"/>
    </row>
    <row r="119" spans="1:44" ht="29.25" customHeight="1" thickBot="1" x14ac:dyDescent="0.25">
      <c r="A119" s="294" t="s">
        <v>8</v>
      </c>
      <c r="B119" s="245" t="s">
        <v>4</v>
      </c>
      <c r="C119" s="246"/>
      <c r="D119" s="246"/>
      <c r="E119" s="246"/>
      <c r="F119" s="247"/>
      <c r="G119" s="297" t="s">
        <v>35</v>
      </c>
      <c r="H119" s="298"/>
      <c r="I119" s="298"/>
      <c r="J119" s="298"/>
      <c r="K119" s="298"/>
      <c r="L119" s="298"/>
      <c r="M119" s="299"/>
      <c r="N119" s="297" t="s">
        <v>34</v>
      </c>
      <c r="O119" s="298"/>
      <c r="P119" s="298"/>
      <c r="Q119" s="298"/>
      <c r="R119" s="298"/>
      <c r="S119" s="298"/>
      <c r="T119" s="29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8"/>
      <c r="AJ119" s="18"/>
      <c r="AK119" s="18"/>
      <c r="AL119" s="18"/>
      <c r="AM119" s="18"/>
      <c r="AN119" s="18"/>
      <c r="AO119" s="18"/>
      <c r="AP119" s="18"/>
      <c r="AQ119" s="18"/>
      <c r="AR119" s="18"/>
    </row>
    <row r="120" spans="1:44" ht="55.5" customHeight="1" thickBot="1" x14ac:dyDescent="0.3">
      <c r="A120" s="295"/>
      <c r="B120" s="248"/>
      <c r="C120" s="249"/>
      <c r="D120" s="249"/>
      <c r="E120" s="249"/>
      <c r="F120" s="250"/>
      <c r="G120" s="187" t="s">
        <v>49</v>
      </c>
      <c r="H120" s="174" t="s">
        <v>11</v>
      </c>
      <c r="I120" s="175"/>
      <c r="J120" s="175"/>
      <c r="K120" s="175"/>
      <c r="L120" s="175"/>
      <c r="M120" s="176"/>
      <c r="N120" s="187" t="s">
        <v>49</v>
      </c>
      <c r="O120" s="174" t="s">
        <v>11</v>
      </c>
      <c r="P120" s="175"/>
      <c r="Q120" s="175"/>
      <c r="R120" s="175"/>
      <c r="S120" s="175"/>
      <c r="T120" s="176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8"/>
      <c r="AJ120" s="18"/>
      <c r="AK120" s="18"/>
      <c r="AL120" s="18"/>
      <c r="AM120" s="18"/>
      <c r="AN120" s="18"/>
      <c r="AO120" s="18"/>
      <c r="AP120" s="18"/>
      <c r="AQ120" s="18"/>
      <c r="AR120" s="18"/>
    </row>
    <row r="121" spans="1:44" ht="29.25" customHeight="1" thickBot="1" x14ac:dyDescent="0.25">
      <c r="A121" s="296"/>
      <c r="B121" s="251"/>
      <c r="C121" s="252"/>
      <c r="D121" s="252"/>
      <c r="E121" s="252"/>
      <c r="F121" s="253"/>
      <c r="G121" s="188"/>
      <c r="H121" s="177">
        <v>1.4550000000000001</v>
      </c>
      <c r="I121" s="178"/>
      <c r="J121" s="179">
        <v>1.56</v>
      </c>
      <c r="K121" s="180"/>
      <c r="L121" s="179">
        <v>1.84</v>
      </c>
      <c r="M121" s="181"/>
      <c r="N121" s="188"/>
      <c r="O121" s="177">
        <v>1.4550000000000001</v>
      </c>
      <c r="P121" s="178"/>
      <c r="Q121" s="179">
        <v>1.56</v>
      </c>
      <c r="R121" s="180"/>
      <c r="S121" s="179">
        <v>1.84</v>
      </c>
      <c r="T121" s="181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8"/>
      <c r="AJ121" s="18"/>
      <c r="AK121" s="18"/>
      <c r="AL121" s="18"/>
      <c r="AM121" s="18"/>
      <c r="AN121" s="18"/>
      <c r="AO121" s="18"/>
      <c r="AP121" s="18"/>
      <c r="AQ121" s="18"/>
      <c r="AR121" s="18"/>
    </row>
    <row r="122" spans="1:44" ht="21.75" customHeight="1" x14ac:dyDescent="0.3">
      <c r="A122" s="6" t="s">
        <v>9</v>
      </c>
      <c r="B122" s="182" t="s">
        <v>137</v>
      </c>
      <c r="C122" s="183"/>
      <c r="D122" s="183"/>
      <c r="E122" s="183"/>
      <c r="F122" s="184"/>
      <c r="G122" s="23">
        <v>1470.19</v>
      </c>
      <c r="H122" s="185">
        <v>2139.13</v>
      </c>
      <c r="I122" s="186"/>
      <c r="J122" s="185">
        <v>2293.5</v>
      </c>
      <c r="K122" s="186"/>
      <c r="L122" s="185">
        <v>2705.15</v>
      </c>
      <c r="M122" s="186"/>
      <c r="N122" s="20">
        <f t="shared" ref="N122:N145" si="8">ROUND(G122*1.35,2)</f>
        <v>1984.76</v>
      </c>
      <c r="O122" s="185">
        <f t="shared" ref="O122:O145" si="9">ROUND(N122*$O$13,2)</f>
        <v>2887.83</v>
      </c>
      <c r="P122" s="186"/>
      <c r="Q122" s="239">
        <f t="shared" ref="Q122:Q145" si="10">ROUND(N122*$Q$13,2)</f>
        <v>3096.23</v>
      </c>
      <c r="R122" s="240"/>
      <c r="S122" s="185">
        <f t="shared" ref="S122:S145" si="11">ROUND(N122*$S$13,2)</f>
        <v>3651.96</v>
      </c>
      <c r="T122" s="186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8"/>
      <c r="AJ122" s="18"/>
      <c r="AK122" s="18"/>
      <c r="AL122" s="18"/>
      <c r="AM122" s="18"/>
      <c r="AN122" s="18"/>
      <c r="AO122" s="18"/>
      <c r="AP122" s="18"/>
      <c r="AQ122" s="18"/>
      <c r="AR122" s="18"/>
    </row>
    <row r="123" spans="1:44" ht="21.75" customHeight="1" x14ac:dyDescent="0.3">
      <c r="A123" s="7" t="s">
        <v>9</v>
      </c>
      <c r="B123" s="168">
        <v>25</v>
      </c>
      <c r="C123" s="169"/>
      <c r="D123" s="169"/>
      <c r="E123" s="169"/>
      <c r="F123" s="170"/>
      <c r="G123" s="72">
        <v>1575.08</v>
      </c>
      <c r="H123" s="137">
        <v>2291.7399999999998</v>
      </c>
      <c r="I123" s="138"/>
      <c r="J123" s="137">
        <v>2457.12</v>
      </c>
      <c r="K123" s="138"/>
      <c r="L123" s="137">
        <v>2898.15</v>
      </c>
      <c r="M123" s="138"/>
      <c r="N123" s="21">
        <f t="shared" si="8"/>
        <v>2126.36</v>
      </c>
      <c r="O123" s="137">
        <f t="shared" si="9"/>
        <v>3093.85</v>
      </c>
      <c r="P123" s="138"/>
      <c r="Q123" s="139">
        <f t="shared" si="10"/>
        <v>3317.12</v>
      </c>
      <c r="R123" s="140"/>
      <c r="S123" s="137">
        <f t="shared" si="11"/>
        <v>3912.5</v>
      </c>
      <c r="T123" s="138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8"/>
      <c r="AJ123" s="18"/>
      <c r="AK123" s="18"/>
      <c r="AL123" s="18"/>
      <c r="AM123" s="18"/>
      <c r="AN123" s="18"/>
      <c r="AO123" s="18"/>
      <c r="AP123" s="18"/>
      <c r="AQ123" s="18"/>
      <c r="AR123" s="18"/>
    </row>
    <row r="124" spans="1:44" ht="21.75" customHeight="1" x14ac:dyDescent="0.3">
      <c r="A124" s="7" t="s">
        <v>9</v>
      </c>
      <c r="B124" s="168" t="s">
        <v>17</v>
      </c>
      <c r="C124" s="169"/>
      <c r="D124" s="169"/>
      <c r="E124" s="169"/>
      <c r="F124" s="170"/>
      <c r="G124" s="24">
        <v>1875.85</v>
      </c>
      <c r="H124" s="137">
        <v>2729.36</v>
      </c>
      <c r="I124" s="138"/>
      <c r="J124" s="137">
        <v>2926.33</v>
      </c>
      <c r="K124" s="138"/>
      <c r="L124" s="137">
        <v>3451.56</v>
      </c>
      <c r="M124" s="138"/>
      <c r="N124" s="21">
        <f t="shared" si="8"/>
        <v>2532.4</v>
      </c>
      <c r="O124" s="137">
        <f t="shared" si="9"/>
        <v>3684.64</v>
      </c>
      <c r="P124" s="138"/>
      <c r="Q124" s="139">
        <f t="shared" si="10"/>
        <v>3950.54</v>
      </c>
      <c r="R124" s="140"/>
      <c r="S124" s="137">
        <f t="shared" si="11"/>
        <v>4659.62</v>
      </c>
      <c r="T124" s="138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8"/>
      <c r="AJ124" s="18"/>
      <c r="AK124" s="18"/>
      <c r="AL124" s="18"/>
      <c r="AM124" s="18"/>
      <c r="AN124" s="18"/>
      <c r="AO124" s="18"/>
      <c r="AP124" s="18"/>
      <c r="AQ124" s="18"/>
      <c r="AR124" s="18"/>
    </row>
    <row r="125" spans="1:44" ht="21.75" customHeight="1" x14ac:dyDescent="0.3">
      <c r="A125" s="7" t="s">
        <v>9</v>
      </c>
      <c r="B125" s="165" t="s">
        <v>138</v>
      </c>
      <c r="C125" s="166"/>
      <c r="D125" s="166"/>
      <c r="E125" s="166"/>
      <c r="F125" s="167"/>
      <c r="G125" s="24">
        <v>1952.74</v>
      </c>
      <c r="H125" s="137">
        <v>2841.24</v>
      </c>
      <c r="I125" s="138"/>
      <c r="J125" s="137">
        <v>3046.27</v>
      </c>
      <c r="K125" s="138"/>
      <c r="L125" s="137">
        <v>3593.04</v>
      </c>
      <c r="M125" s="138"/>
      <c r="N125" s="21">
        <f t="shared" si="8"/>
        <v>2636.2</v>
      </c>
      <c r="O125" s="137">
        <f t="shared" si="9"/>
        <v>3835.67</v>
      </c>
      <c r="P125" s="138"/>
      <c r="Q125" s="139">
        <f t="shared" si="10"/>
        <v>4112.47</v>
      </c>
      <c r="R125" s="140"/>
      <c r="S125" s="137">
        <f t="shared" si="11"/>
        <v>4850.6099999999997</v>
      </c>
      <c r="T125" s="138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8"/>
      <c r="AJ125" s="18"/>
      <c r="AK125" s="18"/>
      <c r="AL125" s="18"/>
      <c r="AM125" s="18"/>
      <c r="AN125" s="18"/>
      <c r="AO125" s="18"/>
      <c r="AP125" s="18"/>
      <c r="AQ125" s="18"/>
      <c r="AR125" s="18"/>
    </row>
    <row r="126" spans="1:44" ht="21.75" customHeight="1" x14ac:dyDescent="0.3">
      <c r="A126" s="7" t="s">
        <v>9</v>
      </c>
      <c r="B126" s="165">
        <v>35</v>
      </c>
      <c r="C126" s="166"/>
      <c r="D126" s="166"/>
      <c r="E126" s="166"/>
      <c r="F126" s="167"/>
      <c r="G126" s="72">
        <v>2057.63</v>
      </c>
      <c r="H126" s="137">
        <v>2993.85</v>
      </c>
      <c r="I126" s="138"/>
      <c r="J126" s="137">
        <v>3209.9</v>
      </c>
      <c r="K126" s="138"/>
      <c r="L126" s="137">
        <v>3786.04</v>
      </c>
      <c r="M126" s="138"/>
      <c r="N126" s="21">
        <f t="shared" si="8"/>
        <v>2777.8</v>
      </c>
      <c r="O126" s="137">
        <f t="shared" si="9"/>
        <v>4041.7</v>
      </c>
      <c r="P126" s="138"/>
      <c r="Q126" s="139">
        <f t="shared" si="10"/>
        <v>4333.37</v>
      </c>
      <c r="R126" s="140"/>
      <c r="S126" s="137">
        <f t="shared" si="11"/>
        <v>5111.1499999999996</v>
      </c>
      <c r="T126" s="138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8"/>
      <c r="AJ126" s="18"/>
      <c r="AK126" s="18"/>
      <c r="AL126" s="18"/>
      <c r="AM126" s="18"/>
      <c r="AN126" s="18"/>
      <c r="AO126" s="18"/>
      <c r="AP126" s="18"/>
      <c r="AQ126" s="18"/>
      <c r="AR126" s="18"/>
    </row>
    <row r="127" spans="1:44" ht="21.75" customHeight="1" x14ac:dyDescent="0.3">
      <c r="A127" s="7" t="s">
        <v>9</v>
      </c>
      <c r="B127" s="165" t="s">
        <v>135</v>
      </c>
      <c r="C127" s="166"/>
      <c r="D127" s="166"/>
      <c r="E127" s="166"/>
      <c r="F127" s="167"/>
      <c r="G127" s="72">
        <v>1963.34</v>
      </c>
      <c r="H127" s="137">
        <v>2856.66</v>
      </c>
      <c r="I127" s="138"/>
      <c r="J127" s="137">
        <v>3062.81</v>
      </c>
      <c r="K127" s="138"/>
      <c r="L127" s="137">
        <v>3612.55</v>
      </c>
      <c r="M127" s="138"/>
      <c r="N127" s="21">
        <f t="shared" si="8"/>
        <v>2650.51</v>
      </c>
      <c r="O127" s="137">
        <f t="shared" si="9"/>
        <v>3856.49</v>
      </c>
      <c r="P127" s="138"/>
      <c r="Q127" s="139">
        <f t="shared" si="10"/>
        <v>4134.8</v>
      </c>
      <c r="R127" s="140"/>
      <c r="S127" s="137">
        <f t="shared" si="11"/>
        <v>4876.9399999999996</v>
      </c>
      <c r="T127" s="138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8"/>
      <c r="AJ127" s="18"/>
      <c r="AK127" s="18"/>
      <c r="AL127" s="18"/>
      <c r="AM127" s="18"/>
      <c r="AN127" s="18"/>
      <c r="AO127" s="18"/>
      <c r="AP127" s="18"/>
      <c r="AQ127" s="18"/>
      <c r="AR127" s="18"/>
    </row>
    <row r="128" spans="1:44" ht="21.75" customHeight="1" x14ac:dyDescent="0.3">
      <c r="A128" s="7" t="s">
        <v>9</v>
      </c>
      <c r="B128" s="165" t="s">
        <v>133</v>
      </c>
      <c r="C128" s="166"/>
      <c r="D128" s="166"/>
      <c r="E128" s="166"/>
      <c r="F128" s="167"/>
      <c r="G128" s="72">
        <v>2068.23</v>
      </c>
      <c r="H128" s="137">
        <v>3009.27</v>
      </c>
      <c r="I128" s="138"/>
      <c r="J128" s="137">
        <v>3226.44</v>
      </c>
      <c r="K128" s="138"/>
      <c r="L128" s="137">
        <v>3805.54</v>
      </c>
      <c r="M128" s="138"/>
      <c r="N128" s="21">
        <f t="shared" si="8"/>
        <v>2792.11</v>
      </c>
      <c r="O128" s="137">
        <f t="shared" si="9"/>
        <v>4062.52</v>
      </c>
      <c r="P128" s="138"/>
      <c r="Q128" s="139">
        <f t="shared" si="10"/>
        <v>4355.6899999999996</v>
      </c>
      <c r="R128" s="140"/>
      <c r="S128" s="137">
        <f t="shared" si="11"/>
        <v>5137.4799999999996</v>
      </c>
      <c r="T128" s="138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8"/>
      <c r="AJ128" s="18"/>
      <c r="AK128" s="18"/>
      <c r="AL128" s="18"/>
      <c r="AM128" s="18"/>
      <c r="AN128" s="18"/>
      <c r="AO128" s="18"/>
      <c r="AP128" s="18"/>
      <c r="AQ128" s="18"/>
      <c r="AR128" s="18"/>
    </row>
    <row r="129" spans="1:44" ht="21.75" customHeight="1" x14ac:dyDescent="0.3">
      <c r="A129" s="7" t="s">
        <v>9</v>
      </c>
      <c r="B129" s="165" t="s">
        <v>136</v>
      </c>
      <c r="C129" s="166"/>
      <c r="D129" s="166"/>
      <c r="E129" s="166"/>
      <c r="F129" s="167"/>
      <c r="G129" s="72">
        <v>2078.6799999999998</v>
      </c>
      <c r="H129" s="137">
        <v>3024.48</v>
      </c>
      <c r="I129" s="138"/>
      <c r="J129" s="137">
        <v>3242.74</v>
      </c>
      <c r="K129" s="138"/>
      <c r="L129" s="137">
        <v>3824.77</v>
      </c>
      <c r="M129" s="138"/>
      <c r="N129" s="21">
        <f t="shared" si="8"/>
        <v>2806.22</v>
      </c>
      <c r="O129" s="137">
        <f t="shared" si="9"/>
        <v>4083.05</v>
      </c>
      <c r="P129" s="138"/>
      <c r="Q129" s="139">
        <f t="shared" si="10"/>
        <v>4377.7</v>
      </c>
      <c r="R129" s="140"/>
      <c r="S129" s="137">
        <f t="shared" si="11"/>
        <v>5163.4399999999996</v>
      </c>
      <c r="T129" s="138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8"/>
      <c r="AJ129" s="18"/>
      <c r="AK129" s="18"/>
      <c r="AL129" s="18"/>
      <c r="AM129" s="18"/>
      <c r="AN129" s="18"/>
      <c r="AO129" s="18"/>
      <c r="AP129" s="18"/>
      <c r="AQ129" s="18"/>
      <c r="AR129" s="18"/>
    </row>
    <row r="130" spans="1:44" ht="21.75" customHeight="1" x14ac:dyDescent="0.3">
      <c r="A130" s="7" t="s">
        <v>9</v>
      </c>
      <c r="B130" s="165" t="s">
        <v>134</v>
      </c>
      <c r="C130" s="166"/>
      <c r="D130" s="166"/>
      <c r="E130" s="166"/>
      <c r="F130" s="167"/>
      <c r="G130" s="72">
        <v>2183.5700000000002</v>
      </c>
      <c r="H130" s="137">
        <v>3177.09</v>
      </c>
      <c r="I130" s="138"/>
      <c r="J130" s="137">
        <v>3406.37</v>
      </c>
      <c r="K130" s="138"/>
      <c r="L130" s="137">
        <v>4017.77</v>
      </c>
      <c r="M130" s="138"/>
      <c r="N130" s="21">
        <f t="shared" si="8"/>
        <v>2947.82</v>
      </c>
      <c r="O130" s="137">
        <f t="shared" si="9"/>
        <v>4289.08</v>
      </c>
      <c r="P130" s="138"/>
      <c r="Q130" s="139">
        <f t="shared" si="10"/>
        <v>4598.6000000000004</v>
      </c>
      <c r="R130" s="140"/>
      <c r="S130" s="137">
        <f t="shared" si="11"/>
        <v>5423.99</v>
      </c>
      <c r="T130" s="138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8"/>
      <c r="AJ130" s="18"/>
      <c r="AK130" s="18"/>
      <c r="AL130" s="18"/>
      <c r="AM130" s="18"/>
      <c r="AN130" s="18"/>
      <c r="AO130" s="18"/>
      <c r="AP130" s="18"/>
      <c r="AQ130" s="18"/>
      <c r="AR130" s="18"/>
    </row>
    <row r="131" spans="1:44" ht="21.75" customHeight="1" x14ac:dyDescent="0.3">
      <c r="A131" s="7" t="s">
        <v>9</v>
      </c>
      <c r="B131" s="134" t="s">
        <v>18</v>
      </c>
      <c r="C131" s="135"/>
      <c r="D131" s="135"/>
      <c r="E131" s="135"/>
      <c r="F131" s="136"/>
      <c r="G131" s="24">
        <v>2357.08</v>
      </c>
      <c r="H131" s="137">
        <v>3429.55</v>
      </c>
      <c r="I131" s="138"/>
      <c r="J131" s="137">
        <v>3677.04</v>
      </c>
      <c r="K131" s="138"/>
      <c r="L131" s="137">
        <v>4337.03</v>
      </c>
      <c r="M131" s="138"/>
      <c r="N131" s="21">
        <f t="shared" si="8"/>
        <v>3182.06</v>
      </c>
      <c r="O131" s="137">
        <f t="shared" si="9"/>
        <v>4629.8999999999996</v>
      </c>
      <c r="P131" s="138"/>
      <c r="Q131" s="139">
        <f t="shared" si="10"/>
        <v>4964.01</v>
      </c>
      <c r="R131" s="140"/>
      <c r="S131" s="137">
        <f t="shared" si="11"/>
        <v>5854.99</v>
      </c>
      <c r="T131" s="138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8"/>
      <c r="AJ131" s="18"/>
      <c r="AK131" s="18"/>
      <c r="AL131" s="18"/>
      <c r="AM131" s="18"/>
      <c r="AN131" s="18"/>
      <c r="AO131" s="18"/>
      <c r="AP131" s="18"/>
      <c r="AQ131" s="18"/>
      <c r="AR131" s="18"/>
    </row>
    <row r="132" spans="1:44" ht="48" customHeight="1" x14ac:dyDescent="0.3">
      <c r="A132" s="7" t="s">
        <v>9</v>
      </c>
      <c r="B132" s="134" t="s">
        <v>19</v>
      </c>
      <c r="C132" s="135"/>
      <c r="D132" s="135"/>
      <c r="E132" s="135"/>
      <c r="F132" s="136"/>
      <c r="G132" s="24">
        <v>2369</v>
      </c>
      <c r="H132" s="137">
        <v>3446.9</v>
      </c>
      <c r="I132" s="138"/>
      <c r="J132" s="137">
        <v>3695.64</v>
      </c>
      <c r="K132" s="138"/>
      <c r="L132" s="137">
        <v>4358.96</v>
      </c>
      <c r="M132" s="138"/>
      <c r="N132" s="21">
        <f t="shared" si="8"/>
        <v>3198.15</v>
      </c>
      <c r="O132" s="137">
        <f t="shared" si="9"/>
        <v>4653.3100000000004</v>
      </c>
      <c r="P132" s="138"/>
      <c r="Q132" s="139">
        <f t="shared" si="10"/>
        <v>4989.1099999999997</v>
      </c>
      <c r="R132" s="140"/>
      <c r="S132" s="137">
        <f t="shared" si="11"/>
        <v>5884.6</v>
      </c>
      <c r="T132" s="138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8"/>
      <c r="AJ132" s="18"/>
      <c r="AK132" s="18"/>
      <c r="AL132" s="18"/>
      <c r="AM132" s="18"/>
      <c r="AN132" s="18"/>
      <c r="AO132" s="18"/>
      <c r="AP132" s="18"/>
      <c r="AQ132" s="18"/>
      <c r="AR132" s="18"/>
    </row>
    <row r="133" spans="1:44" ht="21.75" customHeight="1" thickBot="1" x14ac:dyDescent="0.35">
      <c r="A133" s="8" t="s">
        <v>9</v>
      </c>
      <c r="B133" s="141" t="s">
        <v>20</v>
      </c>
      <c r="C133" s="142"/>
      <c r="D133" s="142"/>
      <c r="E133" s="142"/>
      <c r="F133" s="143"/>
      <c r="G133" s="25">
        <v>2485.67</v>
      </c>
      <c r="H133" s="144">
        <v>3616.65</v>
      </c>
      <c r="I133" s="145"/>
      <c r="J133" s="144">
        <v>3877.65</v>
      </c>
      <c r="K133" s="145"/>
      <c r="L133" s="144">
        <v>4573.63</v>
      </c>
      <c r="M133" s="145"/>
      <c r="N133" s="22">
        <f t="shared" si="8"/>
        <v>3355.65</v>
      </c>
      <c r="O133" s="144">
        <f t="shared" si="9"/>
        <v>4882.47</v>
      </c>
      <c r="P133" s="145"/>
      <c r="Q133" s="146">
        <f t="shared" si="10"/>
        <v>5234.8100000000004</v>
      </c>
      <c r="R133" s="147"/>
      <c r="S133" s="144">
        <f t="shared" si="11"/>
        <v>6174.4</v>
      </c>
      <c r="T133" s="145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8"/>
      <c r="AJ133" s="18"/>
      <c r="AK133" s="18"/>
      <c r="AL133" s="18"/>
      <c r="AM133" s="18"/>
      <c r="AN133" s="18"/>
      <c r="AO133" s="18"/>
      <c r="AP133" s="18"/>
      <c r="AQ133" s="18"/>
      <c r="AR133" s="18"/>
    </row>
    <row r="134" spans="1:44" ht="34.5" customHeight="1" x14ac:dyDescent="0.3">
      <c r="A134" s="9" t="s">
        <v>10</v>
      </c>
      <c r="B134" s="158" t="s">
        <v>137</v>
      </c>
      <c r="C134" s="159"/>
      <c r="D134" s="159"/>
      <c r="E134" s="159"/>
      <c r="F134" s="160"/>
      <c r="G134" s="26">
        <v>1813.55</v>
      </c>
      <c r="H134" s="161">
        <v>2638.72</v>
      </c>
      <c r="I134" s="162"/>
      <c r="J134" s="161">
        <v>2829.14</v>
      </c>
      <c r="K134" s="162"/>
      <c r="L134" s="161">
        <v>3336.93</v>
      </c>
      <c r="M134" s="162"/>
      <c r="N134" s="27">
        <f t="shared" si="8"/>
        <v>2448.29</v>
      </c>
      <c r="O134" s="161">
        <f t="shared" si="9"/>
        <v>3562.26</v>
      </c>
      <c r="P134" s="162"/>
      <c r="Q134" s="163">
        <f t="shared" si="10"/>
        <v>3819.33</v>
      </c>
      <c r="R134" s="164"/>
      <c r="S134" s="161">
        <f t="shared" si="11"/>
        <v>4504.8500000000004</v>
      </c>
      <c r="T134" s="162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8"/>
      <c r="AJ134" s="18"/>
      <c r="AK134" s="18"/>
      <c r="AL134" s="18"/>
      <c r="AM134" s="18"/>
      <c r="AN134" s="18"/>
      <c r="AO134" s="18"/>
      <c r="AP134" s="18"/>
      <c r="AQ134" s="18"/>
      <c r="AR134" s="18"/>
    </row>
    <row r="135" spans="1:44" ht="21.75" customHeight="1" x14ac:dyDescent="0.3">
      <c r="A135" s="7" t="s">
        <v>10</v>
      </c>
      <c r="B135" s="134">
        <v>25</v>
      </c>
      <c r="C135" s="135"/>
      <c r="D135" s="135"/>
      <c r="E135" s="135"/>
      <c r="F135" s="136"/>
      <c r="G135" s="72">
        <v>1918.44</v>
      </c>
      <c r="H135" s="137">
        <v>2791.33</v>
      </c>
      <c r="I135" s="138"/>
      <c r="J135" s="137">
        <v>2992.77</v>
      </c>
      <c r="K135" s="138"/>
      <c r="L135" s="137">
        <v>3529.93</v>
      </c>
      <c r="M135" s="138"/>
      <c r="N135" s="21">
        <f t="shared" si="8"/>
        <v>2589.89</v>
      </c>
      <c r="O135" s="137">
        <f t="shared" si="9"/>
        <v>3768.29</v>
      </c>
      <c r="P135" s="138"/>
      <c r="Q135" s="139">
        <f t="shared" si="10"/>
        <v>4040.23</v>
      </c>
      <c r="R135" s="140"/>
      <c r="S135" s="137">
        <f t="shared" si="11"/>
        <v>4765.3999999999996</v>
      </c>
      <c r="T135" s="138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8"/>
      <c r="AJ135" s="18"/>
      <c r="AK135" s="18"/>
      <c r="AL135" s="18"/>
      <c r="AM135" s="18"/>
      <c r="AN135" s="18"/>
      <c r="AO135" s="18"/>
      <c r="AP135" s="18"/>
      <c r="AQ135" s="18"/>
      <c r="AR135" s="18"/>
    </row>
    <row r="136" spans="1:44" ht="21.75" customHeight="1" x14ac:dyDescent="0.3">
      <c r="A136" s="7" t="s">
        <v>10</v>
      </c>
      <c r="B136" s="134" t="s">
        <v>17</v>
      </c>
      <c r="C136" s="135"/>
      <c r="D136" s="135"/>
      <c r="E136" s="135"/>
      <c r="F136" s="136"/>
      <c r="G136" s="24">
        <v>2220.5300000000002</v>
      </c>
      <c r="H136" s="137">
        <v>3230.87</v>
      </c>
      <c r="I136" s="138"/>
      <c r="J136" s="137">
        <v>3464.03</v>
      </c>
      <c r="K136" s="138"/>
      <c r="L136" s="137">
        <v>4085.78</v>
      </c>
      <c r="M136" s="138"/>
      <c r="N136" s="21">
        <f t="shared" si="8"/>
        <v>2997.72</v>
      </c>
      <c r="O136" s="137">
        <f t="shared" si="9"/>
        <v>4361.68</v>
      </c>
      <c r="P136" s="138"/>
      <c r="Q136" s="139">
        <f t="shared" si="10"/>
        <v>4676.4399999999996</v>
      </c>
      <c r="R136" s="140"/>
      <c r="S136" s="137">
        <f t="shared" si="11"/>
        <v>5515.8</v>
      </c>
      <c r="T136" s="138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8"/>
      <c r="AJ136" s="18"/>
      <c r="AK136" s="18"/>
      <c r="AL136" s="18"/>
      <c r="AM136" s="18"/>
      <c r="AN136" s="18"/>
      <c r="AO136" s="18"/>
      <c r="AP136" s="18"/>
      <c r="AQ136" s="18"/>
      <c r="AR136" s="18"/>
    </row>
    <row r="137" spans="1:44" ht="21.75" customHeight="1" x14ac:dyDescent="0.3">
      <c r="A137" s="7" t="s">
        <v>10</v>
      </c>
      <c r="B137" s="134" t="s">
        <v>138</v>
      </c>
      <c r="C137" s="135"/>
      <c r="D137" s="135"/>
      <c r="E137" s="135"/>
      <c r="F137" s="136"/>
      <c r="G137" s="24">
        <v>2294.7600000000002</v>
      </c>
      <c r="H137" s="137">
        <v>3338.88</v>
      </c>
      <c r="I137" s="138"/>
      <c r="J137" s="137">
        <v>3579.83</v>
      </c>
      <c r="K137" s="138"/>
      <c r="L137" s="137">
        <v>4222.3599999999997</v>
      </c>
      <c r="M137" s="138"/>
      <c r="N137" s="21">
        <f t="shared" si="8"/>
        <v>3097.93</v>
      </c>
      <c r="O137" s="137">
        <f t="shared" si="9"/>
        <v>4507.49</v>
      </c>
      <c r="P137" s="138"/>
      <c r="Q137" s="139">
        <f t="shared" si="10"/>
        <v>4832.7700000000004</v>
      </c>
      <c r="R137" s="140"/>
      <c r="S137" s="137">
        <f t="shared" si="11"/>
        <v>5700.19</v>
      </c>
      <c r="T137" s="138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8"/>
      <c r="AJ137" s="18"/>
      <c r="AK137" s="18"/>
      <c r="AL137" s="18"/>
      <c r="AM137" s="18"/>
      <c r="AN137" s="18"/>
      <c r="AO137" s="18"/>
      <c r="AP137" s="18"/>
      <c r="AQ137" s="18"/>
      <c r="AR137" s="18"/>
    </row>
    <row r="138" spans="1:44" ht="21.75" customHeight="1" x14ac:dyDescent="0.3">
      <c r="A138" s="7" t="s">
        <v>10</v>
      </c>
      <c r="B138" s="134">
        <v>35</v>
      </c>
      <c r="C138" s="135"/>
      <c r="D138" s="135"/>
      <c r="E138" s="135"/>
      <c r="F138" s="136"/>
      <c r="G138" s="72">
        <v>2399.65</v>
      </c>
      <c r="H138" s="137">
        <v>3491.49</v>
      </c>
      <c r="I138" s="138"/>
      <c r="J138" s="137">
        <v>3743.45</v>
      </c>
      <c r="K138" s="138"/>
      <c r="L138" s="137">
        <v>4415.3599999999997</v>
      </c>
      <c r="M138" s="138"/>
      <c r="N138" s="21">
        <f t="shared" si="8"/>
        <v>3239.53</v>
      </c>
      <c r="O138" s="137">
        <f t="shared" si="9"/>
        <v>4713.5200000000004</v>
      </c>
      <c r="P138" s="138"/>
      <c r="Q138" s="139">
        <f t="shared" si="10"/>
        <v>5053.67</v>
      </c>
      <c r="R138" s="140"/>
      <c r="S138" s="137">
        <f t="shared" si="11"/>
        <v>5960.74</v>
      </c>
      <c r="T138" s="138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8"/>
      <c r="AJ138" s="18"/>
      <c r="AK138" s="18"/>
      <c r="AL138" s="18"/>
      <c r="AM138" s="18"/>
      <c r="AN138" s="18"/>
      <c r="AO138" s="18"/>
      <c r="AP138" s="18"/>
      <c r="AQ138" s="18"/>
      <c r="AR138" s="18"/>
    </row>
    <row r="139" spans="1:44" ht="48" customHeight="1" x14ac:dyDescent="0.3">
      <c r="A139" s="7" t="s">
        <v>10</v>
      </c>
      <c r="B139" s="134" t="s">
        <v>135</v>
      </c>
      <c r="C139" s="135"/>
      <c r="D139" s="135"/>
      <c r="E139" s="135"/>
      <c r="F139" s="136"/>
      <c r="G139" s="72">
        <v>2308.02</v>
      </c>
      <c r="H139" s="137">
        <v>3358.17</v>
      </c>
      <c r="I139" s="138"/>
      <c r="J139" s="137">
        <v>3600.51</v>
      </c>
      <c r="K139" s="138"/>
      <c r="L139" s="137">
        <v>4246.76</v>
      </c>
      <c r="M139" s="138"/>
      <c r="N139" s="21">
        <f t="shared" si="8"/>
        <v>3115.83</v>
      </c>
      <c r="O139" s="137">
        <f t="shared" si="9"/>
        <v>4533.53</v>
      </c>
      <c r="P139" s="138"/>
      <c r="Q139" s="139">
        <f t="shared" si="10"/>
        <v>4860.6899999999996</v>
      </c>
      <c r="R139" s="140"/>
      <c r="S139" s="137">
        <f t="shared" si="11"/>
        <v>5733.13</v>
      </c>
      <c r="T139" s="138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8"/>
      <c r="AJ139" s="18"/>
      <c r="AK139" s="18"/>
      <c r="AL139" s="18"/>
      <c r="AM139" s="18"/>
      <c r="AN139" s="18"/>
      <c r="AO139" s="18"/>
      <c r="AP139" s="18"/>
      <c r="AQ139" s="18"/>
      <c r="AR139" s="18"/>
    </row>
    <row r="140" spans="1:44" ht="21.75" customHeight="1" x14ac:dyDescent="0.3">
      <c r="A140" s="7"/>
      <c r="B140" s="134" t="s">
        <v>133</v>
      </c>
      <c r="C140" s="135"/>
      <c r="D140" s="135"/>
      <c r="E140" s="135"/>
      <c r="F140" s="136"/>
      <c r="G140" s="72">
        <v>2412.91</v>
      </c>
      <c r="H140" s="137">
        <v>3510.78</v>
      </c>
      <c r="I140" s="138"/>
      <c r="J140" s="137">
        <v>3764.14</v>
      </c>
      <c r="K140" s="138"/>
      <c r="L140" s="137">
        <v>4439.75</v>
      </c>
      <c r="M140" s="138"/>
      <c r="N140" s="21">
        <f t="shared" si="8"/>
        <v>3257.43</v>
      </c>
      <c r="O140" s="137">
        <f t="shared" si="9"/>
        <v>4739.5600000000004</v>
      </c>
      <c r="P140" s="138"/>
      <c r="Q140" s="139">
        <f t="shared" si="10"/>
        <v>5081.59</v>
      </c>
      <c r="R140" s="140"/>
      <c r="S140" s="137">
        <f t="shared" si="11"/>
        <v>5993.67</v>
      </c>
      <c r="T140" s="138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8"/>
      <c r="AJ140" s="18"/>
      <c r="AK140" s="18"/>
      <c r="AL140" s="18"/>
      <c r="AM140" s="18"/>
      <c r="AN140" s="18"/>
      <c r="AO140" s="18"/>
      <c r="AP140" s="18"/>
      <c r="AQ140" s="18"/>
      <c r="AR140" s="18"/>
    </row>
    <row r="141" spans="1:44" ht="21.75" customHeight="1" x14ac:dyDescent="0.3">
      <c r="A141" s="7" t="s">
        <v>10</v>
      </c>
      <c r="B141" s="155" t="s">
        <v>136</v>
      </c>
      <c r="C141" s="156"/>
      <c r="D141" s="156"/>
      <c r="E141" s="156"/>
      <c r="F141" s="157"/>
      <c r="G141" s="24">
        <v>2420.6999999999998</v>
      </c>
      <c r="H141" s="137">
        <v>3522.12</v>
      </c>
      <c r="I141" s="138"/>
      <c r="J141" s="137">
        <v>3776.29</v>
      </c>
      <c r="K141" s="138"/>
      <c r="L141" s="137">
        <v>4454.09</v>
      </c>
      <c r="M141" s="138"/>
      <c r="N141" s="21">
        <f t="shared" si="8"/>
        <v>3267.95</v>
      </c>
      <c r="O141" s="137">
        <f t="shared" si="9"/>
        <v>4754.87</v>
      </c>
      <c r="P141" s="138"/>
      <c r="Q141" s="139">
        <f t="shared" si="10"/>
        <v>5098</v>
      </c>
      <c r="R141" s="140"/>
      <c r="S141" s="137">
        <f t="shared" si="11"/>
        <v>6013.03</v>
      </c>
      <c r="T141" s="138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8"/>
      <c r="AJ141" s="18"/>
      <c r="AK141" s="18"/>
      <c r="AL141" s="18"/>
      <c r="AM141" s="18"/>
      <c r="AN141" s="18"/>
      <c r="AO141" s="18"/>
      <c r="AP141" s="18"/>
      <c r="AQ141" s="18"/>
      <c r="AR141" s="18"/>
    </row>
    <row r="142" spans="1:44" ht="21.75" customHeight="1" x14ac:dyDescent="0.3">
      <c r="A142" s="7" t="s">
        <v>10</v>
      </c>
      <c r="B142" s="155" t="s">
        <v>134</v>
      </c>
      <c r="C142" s="156"/>
      <c r="D142" s="156"/>
      <c r="E142" s="156"/>
      <c r="F142" s="157"/>
      <c r="G142" s="72">
        <v>2525.59</v>
      </c>
      <c r="H142" s="137">
        <v>3674.73</v>
      </c>
      <c r="I142" s="138"/>
      <c r="J142" s="137">
        <v>3939.92</v>
      </c>
      <c r="K142" s="138"/>
      <c r="L142" s="137">
        <v>4647.09</v>
      </c>
      <c r="M142" s="138"/>
      <c r="N142" s="21">
        <f t="shared" si="8"/>
        <v>3409.55</v>
      </c>
      <c r="O142" s="137">
        <f t="shared" si="9"/>
        <v>4960.8999999999996</v>
      </c>
      <c r="P142" s="138"/>
      <c r="Q142" s="139">
        <f t="shared" si="10"/>
        <v>5318.9</v>
      </c>
      <c r="R142" s="140"/>
      <c r="S142" s="137">
        <f t="shared" si="11"/>
        <v>6273.57</v>
      </c>
      <c r="T142" s="138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8"/>
      <c r="AJ142" s="18"/>
      <c r="AK142" s="18"/>
      <c r="AL142" s="18"/>
      <c r="AM142" s="18"/>
      <c r="AN142" s="18"/>
      <c r="AO142" s="18"/>
      <c r="AP142" s="18"/>
      <c r="AQ142" s="18"/>
      <c r="AR142" s="18"/>
    </row>
    <row r="143" spans="1:44" ht="21.75" customHeight="1" x14ac:dyDescent="0.3">
      <c r="A143" s="7" t="s">
        <v>10</v>
      </c>
      <c r="B143" s="134" t="s">
        <v>18</v>
      </c>
      <c r="C143" s="135"/>
      <c r="D143" s="135"/>
      <c r="E143" s="135"/>
      <c r="F143" s="136"/>
      <c r="G143" s="24">
        <v>2699.1</v>
      </c>
      <c r="H143" s="137">
        <v>3927.19</v>
      </c>
      <c r="I143" s="138"/>
      <c r="J143" s="137">
        <v>4210.6000000000004</v>
      </c>
      <c r="K143" s="138"/>
      <c r="L143" s="137">
        <v>4966.34</v>
      </c>
      <c r="M143" s="138"/>
      <c r="N143" s="21">
        <f t="shared" si="8"/>
        <v>3643.79</v>
      </c>
      <c r="O143" s="137">
        <f t="shared" si="9"/>
        <v>5301.71</v>
      </c>
      <c r="P143" s="138"/>
      <c r="Q143" s="139">
        <f t="shared" si="10"/>
        <v>5684.31</v>
      </c>
      <c r="R143" s="140"/>
      <c r="S143" s="137">
        <f t="shared" si="11"/>
        <v>6704.57</v>
      </c>
      <c r="T143" s="138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8"/>
      <c r="AJ143" s="18"/>
      <c r="AK143" s="18"/>
      <c r="AL143" s="18"/>
      <c r="AM143" s="18"/>
      <c r="AN143" s="18"/>
      <c r="AO143" s="18"/>
      <c r="AP143" s="18"/>
      <c r="AQ143" s="18"/>
      <c r="AR143" s="18"/>
    </row>
    <row r="144" spans="1:44" ht="42.75" customHeight="1" x14ac:dyDescent="0.3">
      <c r="A144" s="7" t="s">
        <v>10</v>
      </c>
      <c r="B144" s="134" t="s">
        <v>19</v>
      </c>
      <c r="C144" s="135"/>
      <c r="D144" s="135"/>
      <c r="E144" s="135"/>
      <c r="F144" s="136"/>
      <c r="G144" s="24">
        <v>2711.03</v>
      </c>
      <c r="H144" s="137">
        <v>3944.55</v>
      </c>
      <c r="I144" s="138"/>
      <c r="J144" s="137">
        <v>4229.21</v>
      </c>
      <c r="K144" s="138"/>
      <c r="L144" s="137">
        <v>4988.3</v>
      </c>
      <c r="M144" s="138"/>
      <c r="N144" s="21">
        <f t="shared" si="8"/>
        <v>3659.89</v>
      </c>
      <c r="O144" s="137">
        <f t="shared" si="9"/>
        <v>5325.14</v>
      </c>
      <c r="P144" s="138"/>
      <c r="Q144" s="139">
        <f t="shared" si="10"/>
        <v>5709.43</v>
      </c>
      <c r="R144" s="140"/>
      <c r="S144" s="137">
        <f t="shared" si="11"/>
        <v>6734.2</v>
      </c>
      <c r="T144" s="138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8"/>
      <c r="AJ144" s="18"/>
      <c r="AK144" s="18"/>
      <c r="AL144" s="18"/>
      <c r="AM144" s="18"/>
      <c r="AN144" s="18"/>
      <c r="AO144" s="18"/>
      <c r="AP144" s="18"/>
      <c r="AQ144" s="18"/>
      <c r="AR144" s="18"/>
    </row>
    <row r="145" spans="1:44" ht="21.75" customHeight="1" thickBot="1" x14ac:dyDescent="0.35">
      <c r="A145" s="8" t="s">
        <v>10</v>
      </c>
      <c r="B145" s="141" t="s">
        <v>20</v>
      </c>
      <c r="C145" s="142"/>
      <c r="D145" s="142"/>
      <c r="E145" s="142"/>
      <c r="F145" s="143"/>
      <c r="G145" s="25">
        <v>2826.36</v>
      </c>
      <c r="H145" s="144">
        <v>4112.3500000000004</v>
      </c>
      <c r="I145" s="145"/>
      <c r="J145" s="144">
        <v>4409.12</v>
      </c>
      <c r="K145" s="145"/>
      <c r="L145" s="144">
        <v>5200.5</v>
      </c>
      <c r="M145" s="145"/>
      <c r="N145" s="22">
        <f t="shared" si="8"/>
        <v>3815.59</v>
      </c>
      <c r="O145" s="144">
        <f t="shared" si="9"/>
        <v>5551.68</v>
      </c>
      <c r="P145" s="145"/>
      <c r="Q145" s="146">
        <f t="shared" si="10"/>
        <v>5952.32</v>
      </c>
      <c r="R145" s="147"/>
      <c r="S145" s="144">
        <f t="shared" si="11"/>
        <v>7020.69</v>
      </c>
      <c r="T145" s="145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8"/>
      <c r="AJ145" s="18"/>
      <c r="AK145" s="18"/>
      <c r="AL145" s="18"/>
      <c r="AM145" s="18"/>
      <c r="AN145" s="18"/>
      <c r="AO145" s="18"/>
      <c r="AP145" s="18"/>
      <c r="AQ145" s="18"/>
      <c r="AR145" s="18"/>
    </row>
    <row r="146" spans="1:44" ht="21.75" customHeight="1" x14ac:dyDescent="0.3">
      <c r="A146" s="12"/>
      <c r="B146" s="55"/>
      <c r="C146" s="15"/>
      <c r="D146" s="15"/>
      <c r="E146" s="15"/>
      <c r="F146" s="15"/>
      <c r="G146" s="28"/>
      <c r="H146" s="28"/>
      <c r="I146" s="28"/>
      <c r="J146" s="28"/>
      <c r="K146" s="28"/>
      <c r="L146" s="28"/>
      <c r="M146" s="28"/>
      <c r="N146" s="28"/>
      <c r="O146" s="28"/>
      <c r="P146" s="106"/>
      <c r="Q146" s="106"/>
      <c r="R146" s="106"/>
      <c r="S146" s="106"/>
      <c r="T146" s="28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8"/>
      <c r="AJ146" s="18"/>
      <c r="AK146" s="18"/>
      <c r="AL146" s="18"/>
      <c r="AM146" s="18"/>
      <c r="AN146" s="18"/>
      <c r="AO146" s="18"/>
      <c r="AP146" s="18"/>
      <c r="AQ146" s="18"/>
      <c r="AR146" s="18"/>
    </row>
    <row r="147" spans="1:44" ht="21.75" hidden="1" customHeight="1" x14ac:dyDescent="0.3">
      <c r="A147" s="12"/>
      <c r="B147" s="55"/>
      <c r="C147" s="15"/>
      <c r="D147" s="15"/>
      <c r="E147" s="15"/>
      <c r="F147" s="15"/>
      <c r="G147" s="14"/>
      <c r="H147" s="14"/>
      <c r="I147" s="14"/>
      <c r="J147" s="14"/>
      <c r="K147" s="14"/>
      <c r="L147" s="14"/>
      <c r="M147" s="14"/>
      <c r="N147" s="14"/>
      <c r="O147" s="14"/>
      <c r="P147" s="99"/>
      <c r="Q147" s="99"/>
      <c r="R147" s="99"/>
      <c r="S147" s="99"/>
      <c r="T147" s="14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</row>
    <row r="148" spans="1:44" ht="21.75" hidden="1" customHeight="1" x14ac:dyDescent="0.3">
      <c r="A148" s="12"/>
      <c r="B148" s="55"/>
      <c r="C148" s="15"/>
      <c r="D148" s="15"/>
      <c r="E148" s="15"/>
      <c r="F148" s="15"/>
      <c r="G148" s="14"/>
      <c r="H148" s="14"/>
      <c r="I148" s="14"/>
      <c r="J148" s="14"/>
      <c r="K148" s="14"/>
      <c r="L148" s="14"/>
      <c r="M148" s="14"/>
      <c r="N148" s="14"/>
      <c r="O148" s="14"/>
      <c r="P148" s="99"/>
      <c r="Q148" s="99"/>
      <c r="R148" s="99"/>
      <c r="S148" s="99"/>
      <c r="T148" s="14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</row>
    <row r="149" spans="1:44" ht="21.75" hidden="1" customHeight="1" x14ac:dyDescent="0.3">
      <c r="A149" s="12"/>
      <c r="B149" s="55"/>
      <c r="C149" s="15"/>
      <c r="D149" s="15"/>
      <c r="E149" s="15"/>
      <c r="F149" s="15"/>
      <c r="G149" s="14"/>
      <c r="H149" s="14"/>
      <c r="I149" s="14"/>
      <c r="J149" s="14"/>
      <c r="K149" s="14"/>
      <c r="L149" s="14"/>
      <c r="M149" s="14"/>
      <c r="N149" s="14"/>
      <c r="O149" s="14"/>
      <c r="P149" s="99"/>
      <c r="Q149" s="99"/>
      <c r="R149" s="99"/>
      <c r="S149" s="99"/>
      <c r="T149" s="14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</row>
    <row r="150" spans="1:44" ht="21.75" hidden="1" customHeight="1" x14ac:dyDescent="0.3">
      <c r="A150" s="12"/>
      <c r="B150" s="55"/>
      <c r="C150" s="15"/>
      <c r="D150" s="15"/>
      <c r="E150" s="15"/>
      <c r="F150" s="15"/>
      <c r="G150" s="14"/>
      <c r="H150" s="14"/>
      <c r="I150" s="14"/>
      <c r="J150" s="14"/>
      <c r="K150" s="14"/>
      <c r="L150" s="14"/>
      <c r="M150" s="14"/>
      <c r="N150" s="14"/>
      <c r="O150" s="14"/>
      <c r="P150" s="99"/>
      <c r="Q150" s="99"/>
      <c r="R150" s="99"/>
      <c r="S150" s="99"/>
      <c r="T150" s="14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</row>
    <row r="151" spans="1:44" ht="21.75" hidden="1" customHeight="1" x14ac:dyDescent="0.3">
      <c r="A151" s="12"/>
      <c r="B151" s="55"/>
      <c r="C151" s="15"/>
      <c r="D151" s="15"/>
      <c r="E151" s="15"/>
      <c r="F151" s="15"/>
      <c r="G151" s="14"/>
      <c r="H151" s="14"/>
      <c r="I151" s="14"/>
      <c r="J151" s="14"/>
      <c r="K151" s="14"/>
      <c r="L151" s="14"/>
      <c r="M151" s="14"/>
      <c r="N151" s="14"/>
      <c r="O151" s="14"/>
      <c r="P151" s="99"/>
      <c r="Q151" s="99"/>
      <c r="R151" s="99"/>
      <c r="S151" s="99"/>
      <c r="T151" s="14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</row>
    <row r="152" spans="1:44" ht="21.75" hidden="1" customHeight="1" x14ac:dyDescent="0.3">
      <c r="A152" s="12"/>
      <c r="B152" s="56"/>
      <c r="C152" s="14"/>
      <c r="D152" s="14"/>
      <c r="E152" s="13"/>
      <c r="F152" s="13"/>
      <c r="G152" s="14"/>
      <c r="K152" s="5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</row>
    <row r="153" spans="1:44" ht="21.75" customHeight="1" x14ac:dyDescent="0.3">
      <c r="A153" s="12"/>
      <c r="B153" s="56"/>
      <c r="C153" s="14"/>
      <c r="D153" s="14"/>
      <c r="E153" s="13"/>
      <c r="F153" s="13"/>
      <c r="G153" s="14"/>
      <c r="K153" s="5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</row>
    <row r="154" spans="1:44" s="2" customFormat="1" ht="54" customHeight="1" x14ac:dyDescent="0.3">
      <c r="A154" s="241" t="s">
        <v>103</v>
      </c>
      <c r="B154" s="241"/>
      <c r="C154" s="241"/>
      <c r="D154" s="241"/>
      <c r="E154" s="241"/>
      <c r="F154" s="241"/>
      <c r="G154" s="241"/>
      <c r="H154" s="241"/>
      <c r="I154" s="241"/>
      <c r="J154" s="241"/>
      <c r="K154" s="241"/>
      <c r="L154" s="241"/>
      <c r="M154" s="241"/>
      <c r="N154" s="241"/>
      <c r="O154" s="241"/>
      <c r="P154" s="241"/>
      <c r="Q154" s="241"/>
      <c r="R154" s="241"/>
      <c r="S154" s="241"/>
      <c r="T154" s="241"/>
      <c r="W154" s="35"/>
      <c r="X154" s="35"/>
      <c r="Y154" s="35"/>
      <c r="Z154" s="35"/>
      <c r="AA154" s="35"/>
      <c r="AB154" s="35"/>
      <c r="AC154" s="35"/>
      <c r="AD154" s="35"/>
      <c r="AE154" s="35"/>
      <c r="AF154" s="35"/>
      <c r="AG154" s="35"/>
      <c r="AH154" s="35"/>
    </row>
    <row r="155" spans="1:44" s="2" customFormat="1" ht="30" customHeight="1" x14ac:dyDescent="0.3">
      <c r="A155" s="54"/>
      <c r="B155" s="54"/>
      <c r="C155" s="54"/>
      <c r="K155" s="5"/>
      <c r="M155" s="5"/>
      <c r="S155" s="5" t="s">
        <v>3</v>
      </c>
      <c r="W155" s="35"/>
      <c r="X155" s="35"/>
      <c r="Y155" s="35"/>
      <c r="Z155" s="35"/>
      <c r="AA155" s="35"/>
      <c r="AB155" s="35"/>
      <c r="AC155" s="35"/>
      <c r="AD155" s="35"/>
      <c r="AE155" s="35"/>
      <c r="AF155" s="35"/>
      <c r="AG155" s="35"/>
      <c r="AH155" s="35"/>
    </row>
    <row r="156" spans="1:44" s="2" customFormat="1" ht="10.5" customHeight="1" thickBot="1" x14ac:dyDescent="0.35">
      <c r="A156" s="54"/>
      <c r="B156" s="54"/>
      <c r="C156" s="54"/>
      <c r="K156" s="5"/>
      <c r="W156" s="35"/>
      <c r="X156" s="35"/>
      <c r="Y156" s="35"/>
      <c r="Z156" s="35"/>
      <c r="AA156" s="35"/>
      <c r="AB156" s="35"/>
      <c r="AC156" s="35"/>
      <c r="AD156" s="35"/>
      <c r="AE156" s="35"/>
      <c r="AF156" s="35"/>
      <c r="AG156" s="35"/>
      <c r="AH156" s="35"/>
    </row>
    <row r="157" spans="1:44" s="2" customFormat="1" ht="21.75" customHeight="1" thickBot="1" x14ac:dyDescent="0.25">
      <c r="A157" s="242" t="s">
        <v>8</v>
      </c>
      <c r="B157" s="245" t="s">
        <v>4</v>
      </c>
      <c r="C157" s="246"/>
      <c r="D157" s="246"/>
      <c r="E157" s="246"/>
      <c r="F157" s="247"/>
      <c r="G157" s="254" t="s">
        <v>35</v>
      </c>
      <c r="H157" s="255"/>
      <c r="I157" s="255"/>
      <c r="J157" s="255"/>
      <c r="K157" s="255"/>
      <c r="L157" s="255"/>
      <c r="M157" s="256"/>
      <c r="N157" s="254" t="s">
        <v>34</v>
      </c>
      <c r="O157" s="255"/>
      <c r="P157" s="255"/>
      <c r="Q157" s="255"/>
      <c r="R157" s="255"/>
      <c r="S157" s="255"/>
      <c r="T157" s="256"/>
      <c r="W157" s="35"/>
      <c r="X157" s="35"/>
      <c r="Y157" s="35"/>
      <c r="Z157" s="35"/>
      <c r="AA157" s="35"/>
      <c r="AB157" s="35"/>
      <c r="AC157" s="35"/>
      <c r="AD157" s="35"/>
      <c r="AE157" s="35"/>
      <c r="AF157" s="35"/>
      <c r="AG157" s="35"/>
      <c r="AH157" s="35"/>
    </row>
    <row r="158" spans="1:44" s="2" customFormat="1" ht="52.5" customHeight="1" thickBot="1" x14ac:dyDescent="0.3">
      <c r="A158" s="243"/>
      <c r="B158" s="248"/>
      <c r="C158" s="249"/>
      <c r="D158" s="249"/>
      <c r="E158" s="249"/>
      <c r="F158" s="250"/>
      <c r="G158" s="187" t="s">
        <v>49</v>
      </c>
      <c r="H158" s="174" t="s">
        <v>11</v>
      </c>
      <c r="I158" s="175"/>
      <c r="J158" s="175"/>
      <c r="K158" s="175"/>
      <c r="L158" s="175"/>
      <c r="M158" s="176"/>
      <c r="N158" s="187" t="s">
        <v>49</v>
      </c>
      <c r="O158" s="174" t="s">
        <v>11</v>
      </c>
      <c r="P158" s="175"/>
      <c r="Q158" s="175"/>
      <c r="R158" s="175"/>
      <c r="S158" s="175"/>
      <c r="T158" s="176"/>
      <c r="W158" s="35"/>
      <c r="X158" s="35"/>
      <c r="Y158" s="35"/>
      <c r="Z158" s="35"/>
      <c r="AA158" s="35"/>
      <c r="AB158" s="35"/>
      <c r="AC158" s="35"/>
      <c r="AD158" s="35"/>
      <c r="AE158" s="35"/>
      <c r="AF158" s="35"/>
      <c r="AG158" s="35"/>
      <c r="AH158" s="35"/>
    </row>
    <row r="159" spans="1:44" s="2" customFormat="1" ht="32.25" customHeight="1" thickBot="1" x14ac:dyDescent="0.25">
      <c r="A159" s="244"/>
      <c r="B159" s="251"/>
      <c r="C159" s="252"/>
      <c r="D159" s="252"/>
      <c r="E159" s="252"/>
      <c r="F159" s="253"/>
      <c r="G159" s="188"/>
      <c r="H159" s="177">
        <v>1.4550000000000001</v>
      </c>
      <c r="I159" s="178"/>
      <c r="J159" s="179">
        <v>1.56</v>
      </c>
      <c r="K159" s="180"/>
      <c r="L159" s="179">
        <v>1.84</v>
      </c>
      <c r="M159" s="181"/>
      <c r="N159" s="188"/>
      <c r="O159" s="177">
        <v>1.4550000000000001</v>
      </c>
      <c r="P159" s="178"/>
      <c r="Q159" s="179">
        <v>1.56</v>
      </c>
      <c r="R159" s="180"/>
      <c r="S159" s="179">
        <v>1.84</v>
      </c>
      <c r="T159" s="181"/>
    </row>
    <row r="160" spans="1:44" ht="21.75" customHeight="1" x14ac:dyDescent="0.3">
      <c r="A160" s="6" t="s">
        <v>9</v>
      </c>
      <c r="B160" s="182" t="s">
        <v>137</v>
      </c>
      <c r="C160" s="183"/>
      <c r="D160" s="183"/>
      <c r="E160" s="183"/>
      <c r="F160" s="184"/>
      <c r="G160" s="75">
        <v>1764.23</v>
      </c>
      <c r="H160" s="185">
        <v>2566.9499999999998</v>
      </c>
      <c r="I160" s="186"/>
      <c r="J160" s="185">
        <v>2752.2</v>
      </c>
      <c r="K160" s="186"/>
      <c r="L160" s="185">
        <v>3246.18</v>
      </c>
      <c r="M160" s="186"/>
      <c r="N160" s="20">
        <f t="shared" ref="N160:N183" si="12">ROUND(G160*1.35,2)</f>
        <v>2381.71</v>
      </c>
      <c r="O160" s="185">
        <f t="shared" ref="O160:O183" si="13">ROUND(N160*$O$13,2)</f>
        <v>3465.39</v>
      </c>
      <c r="P160" s="186"/>
      <c r="Q160" s="239">
        <f t="shared" ref="Q160:Q183" si="14">ROUND(N160*$Q$13,2)</f>
        <v>3715.47</v>
      </c>
      <c r="R160" s="240"/>
      <c r="S160" s="185">
        <f t="shared" ref="S160:S183" si="15">ROUND(N160*$S$13,2)</f>
        <v>4382.3500000000004</v>
      </c>
      <c r="T160" s="186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8"/>
      <c r="AJ160" s="18"/>
      <c r="AK160" s="18"/>
      <c r="AL160" s="18"/>
      <c r="AM160" s="18"/>
      <c r="AN160" s="18"/>
      <c r="AO160" s="18"/>
      <c r="AP160" s="18"/>
      <c r="AQ160" s="18"/>
      <c r="AR160" s="18"/>
    </row>
    <row r="161" spans="1:44" ht="21.75" customHeight="1" x14ac:dyDescent="0.3">
      <c r="A161" s="7" t="s">
        <v>9</v>
      </c>
      <c r="B161" s="168">
        <v>25</v>
      </c>
      <c r="C161" s="169"/>
      <c r="D161" s="169"/>
      <c r="E161" s="169"/>
      <c r="F161" s="170"/>
      <c r="G161" s="72">
        <v>1890.1</v>
      </c>
      <c r="H161" s="137">
        <v>2750.1</v>
      </c>
      <c r="I161" s="138"/>
      <c r="J161" s="137">
        <v>2948.56</v>
      </c>
      <c r="K161" s="138"/>
      <c r="L161" s="137">
        <v>3477.78</v>
      </c>
      <c r="M161" s="138"/>
      <c r="N161" s="21">
        <f t="shared" si="12"/>
        <v>2551.64</v>
      </c>
      <c r="O161" s="137">
        <f t="shared" si="13"/>
        <v>3712.64</v>
      </c>
      <c r="P161" s="138"/>
      <c r="Q161" s="139">
        <f t="shared" si="14"/>
        <v>3980.56</v>
      </c>
      <c r="R161" s="140"/>
      <c r="S161" s="137">
        <f t="shared" si="15"/>
        <v>4695.0200000000004</v>
      </c>
      <c r="T161" s="138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8"/>
      <c r="AJ161" s="18"/>
      <c r="AK161" s="18"/>
      <c r="AL161" s="18"/>
      <c r="AM161" s="18"/>
      <c r="AN161" s="18"/>
      <c r="AO161" s="18"/>
      <c r="AP161" s="18"/>
      <c r="AQ161" s="18"/>
      <c r="AR161" s="18"/>
    </row>
    <row r="162" spans="1:44" ht="21.75" customHeight="1" x14ac:dyDescent="0.3">
      <c r="A162" s="7" t="s">
        <v>9</v>
      </c>
      <c r="B162" s="168" t="s">
        <v>17</v>
      </c>
      <c r="C162" s="169"/>
      <c r="D162" s="169"/>
      <c r="E162" s="169"/>
      <c r="F162" s="170"/>
      <c r="G162" s="72">
        <v>2251.02</v>
      </c>
      <c r="H162" s="137">
        <v>3275.23</v>
      </c>
      <c r="I162" s="138"/>
      <c r="J162" s="137">
        <v>3511.59</v>
      </c>
      <c r="K162" s="138"/>
      <c r="L162" s="137">
        <v>4141.88</v>
      </c>
      <c r="M162" s="138"/>
      <c r="N162" s="21">
        <f t="shared" si="12"/>
        <v>3038.88</v>
      </c>
      <c r="O162" s="137">
        <f t="shared" si="13"/>
        <v>4421.57</v>
      </c>
      <c r="P162" s="138"/>
      <c r="Q162" s="139">
        <f t="shared" si="14"/>
        <v>4740.6499999999996</v>
      </c>
      <c r="R162" s="140"/>
      <c r="S162" s="137">
        <f t="shared" si="15"/>
        <v>5591.54</v>
      </c>
      <c r="T162" s="138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8"/>
      <c r="AJ162" s="18"/>
      <c r="AK162" s="18"/>
      <c r="AL162" s="18"/>
      <c r="AM162" s="18"/>
      <c r="AN162" s="18"/>
      <c r="AO162" s="18"/>
      <c r="AP162" s="18"/>
      <c r="AQ162" s="18"/>
      <c r="AR162" s="18"/>
    </row>
    <row r="163" spans="1:44" ht="21.75" customHeight="1" x14ac:dyDescent="0.3">
      <c r="A163" s="7" t="s">
        <v>9</v>
      </c>
      <c r="B163" s="165" t="s">
        <v>138</v>
      </c>
      <c r="C163" s="166"/>
      <c r="D163" s="166"/>
      <c r="E163" s="166"/>
      <c r="F163" s="167"/>
      <c r="G163" s="72">
        <v>2343.29</v>
      </c>
      <c r="H163" s="137">
        <v>3409.49</v>
      </c>
      <c r="I163" s="138"/>
      <c r="J163" s="137">
        <v>3655.53</v>
      </c>
      <c r="K163" s="138"/>
      <c r="L163" s="137">
        <v>4311.6499999999996</v>
      </c>
      <c r="M163" s="138"/>
      <c r="N163" s="21">
        <f t="shared" si="12"/>
        <v>3163.44</v>
      </c>
      <c r="O163" s="137">
        <f t="shared" si="13"/>
        <v>4602.8100000000004</v>
      </c>
      <c r="P163" s="138"/>
      <c r="Q163" s="139">
        <f t="shared" si="14"/>
        <v>4934.97</v>
      </c>
      <c r="R163" s="140"/>
      <c r="S163" s="137">
        <f t="shared" si="15"/>
        <v>5820.73</v>
      </c>
      <c r="T163" s="138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8"/>
      <c r="AJ163" s="18"/>
      <c r="AK163" s="18"/>
      <c r="AL163" s="18"/>
      <c r="AM163" s="18"/>
      <c r="AN163" s="18"/>
      <c r="AO163" s="18"/>
      <c r="AP163" s="18"/>
      <c r="AQ163" s="18"/>
      <c r="AR163" s="18"/>
    </row>
    <row r="164" spans="1:44" ht="21.75" customHeight="1" x14ac:dyDescent="0.3">
      <c r="A164" s="7" t="s">
        <v>9</v>
      </c>
      <c r="B164" s="165">
        <v>35</v>
      </c>
      <c r="C164" s="166"/>
      <c r="D164" s="166"/>
      <c r="E164" s="166"/>
      <c r="F164" s="167"/>
      <c r="G164" s="72">
        <v>2469.16</v>
      </c>
      <c r="H164" s="137">
        <v>3592.63</v>
      </c>
      <c r="I164" s="138"/>
      <c r="J164" s="137">
        <v>3851.89</v>
      </c>
      <c r="K164" s="138"/>
      <c r="L164" s="137">
        <v>4543.25</v>
      </c>
      <c r="M164" s="138"/>
      <c r="N164" s="21">
        <f t="shared" si="12"/>
        <v>3333.37</v>
      </c>
      <c r="O164" s="137">
        <f t="shared" si="13"/>
        <v>4850.05</v>
      </c>
      <c r="P164" s="138"/>
      <c r="Q164" s="139">
        <f t="shared" si="14"/>
        <v>5200.0600000000004</v>
      </c>
      <c r="R164" s="140"/>
      <c r="S164" s="137">
        <f t="shared" si="15"/>
        <v>6133.4</v>
      </c>
      <c r="T164" s="138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8"/>
      <c r="AJ164" s="18"/>
      <c r="AK164" s="18"/>
      <c r="AL164" s="18"/>
      <c r="AM164" s="18"/>
      <c r="AN164" s="18"/>
      <c r="AO164" s="18"/>
      <c r="AP164" s="18"/>
      <c r="AQ164" s="18"/>
      <c r="AR164" s="18"/>
    </row>
    <row r="165" spans="1:44" ht="21.75" customHeight="1" x14ac:dyDescent="0.3">
      <c r="A165" s="7" t="s">
        <v>9</v>
      </c>
      <c r="B165" s="165" t="s">
        <v>135</v>
      </c>
      <c r="C165" s="166"/>
      <c r="D165" s="166"/>
      <c r="E165" s="166"/>
      <c r="F165" s="167"/>
      <c r="G165" s="72">
        <v>2356.0100000000002</v>
      </c>
      <c r="H165" s="137">
        <v>3427.99</v>
      </c>
      <c r="I165" s="138"/>
      <c r="J165" s="137">
        <v>3675.38</v>
      </c>
      <c r="K165" s="138"/>
      <c r="L165" s="137">
        <v>4335.0600000000004</v>
      </c>
      <c r="M165" s="138"/>
      <c r="N165" s="21">
        <f t="shared" si="12"/>
        <v>3180.61</v>
      </c>
      <c r="O165" s="137">
        <f t="shared" si="13"/>
        <v>4627.79</v>
      </c>
      <c r="P165" s="138"/>
      <c r="Q165" s="139">
        <f t="shared" si="14"/>
        <v>4961.75</v>
      </c>
      <c r="R165" s="140"/>
      <c r="S165" s="137">
        <f t="shared" si="15"/>
        <v>5852.32</v>
      </c>
      <c r="T165" s="138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8"/>
      <c r="AJ165" s="18"/>
      <c r="AK165" s="18"/>
      <c r="AL165" s="18"/>
      <c r="AM165" s="18"/>
      <c r="AN165" s="18"/>
      <c r="AO165" s="18"/>
      <c r="AP165" s="18"/>
      <c r="AQ165" s="18"/>
      <c r="AR165" s="18"/>
    </row>
    <row r="166" spans="1:44" ht="21.75" customHeight="1" x14ac:dyDescent="0.3">
      <c r="A166" s="7" t="s">
        <v>9</v>
      </c>
      <c r="B166" s="165" t="s">
        <v>133</v>
      </c>
      <c r="C166" s="166"/>
      <c r="D166" s="166"/>
      <c r="E166" s="166"/>
      <c r="F166" s="167"/>
      <c r="G166" s="72">
        <v>2481.88</v>
      </c>
      <c r="H166" s="137">
        <v>3611.14</v>
      </c>
      <c r="I166" s="138"/>
      <c r="J166" s="137">
        <v>3871.73</v>
      </c>
      <c r="K166" s="138"/>
      <c r="L166" s="137">
        <v>4566.66</v>
      </c>
      <c r="M166" s="138"/>
      <c r="N166" s="21">
        <f t="shared" si="12"/>
        <v>3350.54</v>
      </c>
      <c r="O166" s="137">
        <f t="shared" si="13"/>
        <v>4875.04</v>
      </c>
      <c r="P166" s="138"/>
      <c r="Q166" s="139">
        <f t="shared" si="14"/>
        <v>5226.84</v>
      </c>
      <c r="R166" s="140"/>
      <c r="S166" s="137">
        <f t="shared" si="15"/>
        <v>6164.99</v>
      </c>
      <c r="T166" s="138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8"/>
      <c r="AJ166" s="18"/>
      <c r="AK166" s="18"/>
      <c r="AL166" s="18"/>
      <c r="AM166" s="18"/>
      <c r="AN166" s="18"/>
      <c r="AO166" s="18"/>
      <c r="AP166" s="18"/>
      <c r="AQ166" s="18"/>
      <c r="AR166" s="18"/>
    </row>
    <row r="167" spans="1:44" ht="21.75" customHeight="1" x14ac:dyDescent="0.3">
      <c r="A167" s="7" t="s">
        <v>9</v>
      </c>
      <c r="B167" s="165" t="s">
        <v>136</v>
      </c>
      <c r="C167" s="166"/>
      <c r="D167" s="166"/>
      <c r="E167" s="166"/>
      <c r="F167" s="167"/>
      <c r="G167" s="72">
        <v>2494.42</v>
      </c>
      <c r="H167" s="137">
        <v>3629.38</v>
      </c>
      <c r="I167" s="138"/>
      <c r="J167" s="137">
        <v>3891.3</v>
      </c>
      <c r="K167" s="138"/>
      <c r="L167" s="137">
        <v>4589.7299999999996</v>
      </c>
      <c r="M167" s="138"/>
      <c r="N167" s="21">
        <f t="shared" si="12"/>
        <v>3367.47</v>
      </c>
      <c r="O167" s="137">
        <f t="shared" si="13"/>
        <v>4899.67</v>
      </c>
      <c r="P167" s="138"/>
      <c r="Q167" s="139">
        <f t="shared" si="14"/>
        <v>5253.25</v>
      </c>
      <c r="R167" s="140"/>
      <c r="S167" s="137">
        <f t="shared" si="15"/>
        <v>6196.14</v>
      </c>
      <c r="T167" s="138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8"/>
      <c r="AJ167" s="18"/>
      <c r="AK167" s="18"/>
      <c r="AL167" s="18"/>
      <c r="AM167" s="18"/>
      <c r="AN167" s="18"/>
      <c r="AO167" s="18"/>
      <c r="AP167" s="18"/>
      <c r="AQ167" s="18"/>
      <c r="AR167" s="18"/>
    </row>
    <row r="168" spans="1:44" ht="21.75" customHeight="1" x14ac:dyDescent="0.3">
      <c r="A168" s="7" t="s">
        <v>9</v>
      </c>
      <c r="B168" s="165" t="s">
        <v>134</v>
      </c>
      <c r="C168" s="166"/>
      <c r="D168" s="166"/>
      <c r="E168" s="166"/>
      <c r="F168" s="167"/>
      <c r="G168" s="72">
        <v>2620.2800000000002</v>
      </c>
      <c r="H168" s="137">
        <v>3812.51</v>
      </c>
      <c r="I168" s="138"/>
      <c r="J168" s="137">
        <v>4087.64</v>
      </c>
      <c r="K168" s="138"/>
      <c r="L168" s="137">
        <v>4821.32</v>
      </c>
      <c r="M168" s="138"/>
      <c r="N168" s="21">
        <f t="shared" si="12"/>
        <v>3537.38</v>
      </c>
      <c r="O168" s="137">
        <f t="shared" si="13"/>
        <v>5146.8900000000003</v>
      </c>
      <c r="P168" s="138"/>
      <c r="Q168" s="139">
        <f t="shared" si="14"/>
        <v>5518.31</v>
      </c>
      <c r="R168" s="140"/>
      <c r="S168" s="137">
        <f t="shared" si="15"/>
        <v>6508.78</v>
      </c>
      <c r="T168" s="138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8"/>
      <c r="AJ168" s="18"/>
      <c r="AK168" s="18"/>
      <c r="AL168" s="18"/>
      <c r="AM168" s="18"/>
      <c r="AN168" s="18"/>
      <c r="AO168" s="18"/>
      <c r="AP168" s="18"/>
      <c r="AQ168" s="18"/>
      <c r="AR168" s="18"/>
    </row>
    <row r="169" spans="1:44" ht="21.75" customHeight="1" x14ac:dyDescent="0.3">
      <c r="A169" s="7" t="s">
        <v>9</v>
      </c>
      <c r="B169" s="134" t="s">
        <v>18</v>
      </c>
      <c r="C169" s="135"/>
      <c r="D169" s="135"/>
      <c r="E169" s="135"/>
      <c r="F169" s="136"/>
      <c r="G169" s="72">
        <v>2828.5</v>
      </c>
      <c r="H169" s="137">
        <v>4115.47</v>
      </c>
      <c r="I169" s="138"/>
      <c r="J169" s="137">
        <v>4412.46</v>
      </c>
      <c r="K169" s="138"/>
      <c r="L169" s="137">
        <v>5204.4399999999996</v>
      </c>
      <c r="M169" s="138"/>
      <c r="N169" s="21">
        <f t="shared" si="12"/>
        <v>3818.48</v>
      </c>
      <c r="O169" s="137">
        <f t="shared" si="13"/>
        <v>5555.89</v>
      </c>
      <c r="P169" s="138"/>
      <c r="Q169" s="139">
        <f t="shared" si="14"/>
        <v>5956.83</v>
      </c>
      <c r="R169" s="140"/>
      <c r="S169" s="137">
        <f t="shared" si="15"/>
        <v>7026</v>
      </c>
      <c r="T169" s="138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8"/>
      <c r="AJ169" s="18"/>
      <c r="AK169" s="18"/>
      <c r="AL169" s="18"/>
      <c r="AM169" s="18"/>
      <c r="AN169" s="18"/>
      <c r="AO169" s="18"/>
      <c r="AP169" s="18"/>
      <c r="AQ169" s="18"/>
      <c r="AR169" s="18"/>
    </row>
    <row r="170" spans="1:44" ht="48" customHeight="1" x14ac:dyDescent="0.3">
      <c r="A170" s="7" t="s">
        <v>9</v>
      </c>
      <c r="B170" s="134" t="s">
        <v>19</v>
      </c>
      <c r="C170" s="135"/>
      <c r="D170" s="135"/>
      <c r="E170" s="135"/>
      <c r="F170" s="136"/>
      <c r="G170" s="72">
        <v>2842.8</v>
      </c>
      <c r="H170" s="137">
        <v>4136.2700000000004</v>
      </c>
      <c r="I170" s="138"/>
      <c r="J170" s="137">
        <v>4434.7700000000004</v>
      </c>
      <c r="K170" s="138"/>
      <c r="L170" s="137">
        <v>5230.75</v>
      </c>
      <c r="M170" s="138"/>
      <c r="N170" s="21">
        <f t="shared" si="12"/>
        <v>3837.78</v>
      </c>
      <c r="O170" s="137">
        <f t="shared" si="13"/>
        <v>5583.97</v>
      </c>
      <c r="P170" s="138"/>
      <c r="Q170" s="139">
        <f t="shared" si="14"/>
        <v>5986.94</v>
      </c>
      <c r="R170" s="140"/>
      <c r="S170" s="137">
        <f t="shared" si="15"/>
        <v>7061.52</v>
      </c>
      <c r="T170" s="138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8"/>
      <c r="AJ170" s="18"/>
      <c r="AK170" s="18"/>
      <c r="AL170" s="18"/>
      <c r="AM170" s="18"/>
      <c r="AN170" s="18"/>
      <c r="AO170" s="18"/>
      <c r="AP170" s="18"/>
      <c r="AQ170" s="18"/>
      <c r="AR170" s="18"/>
    </row>
    <row r="171" spans="1:44" ht="21.75" customHeight="1" thickBot="1" x14ac:dyDescent="0.35">
      <c r="A171" s="8" t="s">
        <v>9</v>
      </c>
      <c r="B171" s="141" t="s">
        <v>20</v>
      </c>
      <c r="C171" s="142"/>
      <c r="D171" s="142"/>
      <c r="E171" s="142"/>
      <c r="F171" s="143"/>
      <c r="G171" s="73">
        <v>2982.8</v>
      </c>
      <c r="H171" s="144">
        <v>4339.97</v>
      </c>
      <c r="I171" s="145"/>
      <c r="J171" s="144">
        <v>4653.17</v>
      </c>
      <c r="K171" s="145"/>
      <c r="L171" s="144">
        <v>5488.35</v>
      </c>
      <c r="M171" s="145"/>
      <c r="N171" s="22">
        <f t="shared" si="12"/>
        <v>4026.78</v>
      </c>
      <c r="O171" s="144">
        <f t="shared" si="13"/>
        <v>5858.96</v>
      </c>
      <c r="P171" s="145"/>
      <c r="Q171" s="146">
        <f t="shared" si="14"/>
        <v>6281.78</v>
      </c>
      <c r="R171" s="147"/>
      <c r="S171" s="144">
        <f t="shared" si="15"/>
        <v>7409.28</v>
      </c>
      <c r="T171" s="145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8"/>
      <c r="AJ171" s="18"/>
      <c r="AK171" s="18"/>
      <c r="AL171" s="18"/>
      <c r="AM171" s="18"/>
      <c r="AN171" s="18"/>
      <c r="AO171" s="18"/>
      <c r="AP171" s="18"/>
      <c r="AQ171" s="18"/>
      <c r="AR171" s="18"/>
    </row>
    <row r="172" spans="1:44" ht="34.5" customHeight="1" x14ac:dyDescent="0.3">
      <c r="A172" s="9" t="s">
        <v>10</v>
      </c>
      <c r="B172" s="158" t="s">
        <v>137</v>
      </c>
      <c r="C172" s="159"/>
      <c r="D172" s="159"/>
      <c r="E172" s="159"/>
      <c r="F172" s="160"/>
      <c r="G172" s="76">
        <v>2176.2600000000002</v>
      </c>
      <c r="H172" s="161">
        <v>3166.46</v>
      </c>
      <c r="I172" s="162"/>
      <c r="J172" s="161">
        <v>3394.97</v>
      </c>
      <c r="K172" s="162"/>
      <c r="L172" s="161">
        <v>4004.32</v>
      </c>
      <c r="M172" s="162"/>
      <c r="N172" s="27">
        <f t="shared" si="12"/>
        <v>2937.95</v>
      </c>
      <c r="O172" s="161">
        <f t="shared" si="13"/>
        <v>4274.72</v>
      </c>
      <c r="P172" s="162"/>
      <c r="Q172" s="163">
        <f t="shared" si="14"/>
        <v>4583.2</v>
      </c>
      <c r="R172" s="164"/>
      <c r="S172" s="161">
        <f t="shared" si="15"/>
        <v>5405.83</v>
      </c>
      <c r="T172" s="162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8"/>
      <c r="AJ172" s="18"/>
      <c r="AK172" s="18"/>
      <c r="AL172" s="18"/>
      <c r="AM172" s="18"/>
      <c r="AN172" s="18"/>
      <c r="AO172" s="18"/>
      <c r="AP172" s="18"/>
      <c r="AQ172" s="18"/>
      <c r="AR172" s="18"/>
    </row>
    <row r="173" spans="1:44" ht="21.75" customHeight="1" x14ac:dyDescent="0.3">
      <c r="A173" s="7" t="s">
        <v>10</v>
      </c>
      <c r="B173" s="134">
        <v>25</v>
      </c>
      <c r="C173" s="135"/>
      <c r="D173" s="135"/>
      <c r="E173" s="135"/>
      <c r="F173" s="136"/>
      <c r="G173" s="72">
        <v>2302.13</v>
      </c>
      <c r="H173" s="137">
        <v>3349.6</v>
      </c>
      <c r="I173" s="138"/>
      <c r="J173" s="137">
        <v>3591.32</v>
      </c>
      <c r="K173" s="138"/>
      <c r="L173" s="137">
        <v>4235.92</v>
      </c>
      <c r="M173" s="138"/>
      <c r="N173" s="21">
        <f t="shared" si="12"/>
        <v>3107.88</v>
      </c>
      <c r="O173" s="137">
        <f t="shared" si="13"/>
        <v>4521.97</v>
      </c>
      <c r="P173" s="138"/>
      <c r="Q173" s="139">
        <f t="shared" si="14"/>
        <v>4848.29</v>
      </c>
      <c r="R173" s="140"/>
      <c r="S173" s="137">
        <f t="shared" si="15"/>
        <v>5718.5</v>
      </c>
      <c r="T173" s="138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8"/>
      <c r="AJ173" s="18"/>
      <c r="AK173" s="18"/>
      <c r="AL173" s="18"/>
      <c r="AM173" s="18"/>
      <c r="AN173" s="18"/>
      <c r="AO173" s="18"/>
      <c r="AP173" s="18"/>
      <c r="AQ173" s="18"/>
      <c r="AR173" s="18"/>
    </row>
    <row r="174" spans="1:44" ht="21.75" customHeight="1" x14ac:dyDescent="0.3">
      <c r="A174" s="7" t="s">
        <v>10</v>
      </c>
      <c r="B174" s="134" t="s">
        <v>17</v>
      </c>
      <c r="C174" s="135"/>
      <c r="D174" s="135"/>
      <c r="E174" s="135"/>
      <c r="F174" s="136"/>
      <c r="G174" s="72">
        <v>2664.64</v>
      </c>
      <c r="H174" s="137">
        <v>3877.05</v>
      </c>
      <c r="I174" s="138"/>
      <c r="J174" s="137">
        <v>4156.84</v>
      </c>
      <c r="K174" s="138"/>
      <c r="L174" s="137">
        <v>4902.9399999999996</v>
      </c>
      <c r="M174" s="138"/>
      <c r="N174" s="21">
        <f t="shared" si="12"/>
        <v>3597.26</v>
      </c>
      <c r="O174" s="137">
        <f t="shared" si="13"/>
        <v>5234.01</v>
      </c>
      <c r="P174" s="138"/>
      <c r="Q174" s="139">
        <f t="shared" si="14"/>
        <v>5611.73</v>
      </c>
      <c r="R174" s="140"/>
      <c r="S174" s="137">
        <f t="shared" si="15"/>
        <v>6618.96</v>
      </c>
      <c r="T174" s="138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8"/>
      <c r="AJ174" s="18"/>
      <c r="AK174" s="18"/>
      <c r="AL174" s="18"/>
      <c r="AM174" s="18"/>
      <c r="AN174" s="18"/>
      <c r="AO174" s="18"/>
      <c r="AP174" s="18"/>
      <c r="AQ174" s="18"/>
      <c r="AR174" s="18"/>
    </row>
    <row r="175" spans="1:44" ht="21.75" customHeight="1" x14ac:dyDescent="0.3">
      <c r="A175" s="7" t="s">
        <v>10</v>
      </c>
      <c r="B175" s="134" t="s">
        <v>138</v>
      </c>
      <c r="C175" s="135"/>
      <c r="D175" s="135"/>
      <c r="E175" s="135"/>
      <c r="F175" s="136"/>
      <c r="G175" s="72">
        <v>2753.71</v>
      </c>
      <c r="H175" s="137">
        <v>4006.65</v>
      </c>
      <c r="I175" s="138"/>
      <c r="J175" s="137">
        <v>4295.79</v>
      </c>
      <c r="K175" s="138"/>
      <c r="L175" s="137">
        <v>5066.83</v>
      </c>
      <c r="M175" s="138"/>
      <c r="N175" s="21">
        <f t="shared" si="12"/>
        <v>3717.51</v>
      </c>
      <c r="O175" s="137">
        <f t="shared" si="13"/>
        <v>5408.98</v>
      </c>
      <c r="P175" s="138"/>
      <c r="Q175" s="139">
        <f t="shared" si="14"/>
        <v>5799.32</v>
      </c>
      <c r="R175" s="140"/>
      <c r="S175" s="137">
        <f t="shared" si="15"/>
        <v>6840.22</v>
      </c>
      <c r="T175" s="138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8"/>
      <c r="AJ175" s="18"/>
      <c r="AK175" s="18"/>
      <c r="AL175" s="18"/>
      <c r="AM175" s="18"/>
      <c r="AN175" s="18"/>
      <c r="AO175" s="18"/>
      <c r="AP175" s="18"/>
      <c r="AQ175" s="18"/>
      <c r="AR175" s="18"/>
    </row>
    <row r="176" spans="1:44" ht="21.75" customHeight="1" x14ac:dyDescent="0.3">
      <c r="A176" s="7" t="s">
        <v>10</v>
      </c>
      <c r="B176" s="134">
        <v>35</v>
      </c>
      <c r="C176" s="135"/>
      <c r="D176" s="135"/>
      <c r="E176" s="135"/>
      <c r="F176" s="136"/>
      <c r="G176" s="72">
        <v>2879.58</v>
      </c>
      <c r="H176" s="137">
        <v>4189.79</v>
      </c>
      <c r="I176" s="138"/>
      <c r="J176" s="137">
        <v>4492.1400000000003</v>
      </c>
      <c r="K176" s="138"/>
      <c r="L176" s="137">
        <v>5298.43</v>
      </c>
      <c r="M176" s="138"/>
      <c r="N176" s="21">
        <f t="shared" si="12"/>
        <v>3887.43</v>
      </c>
      <c r="O176" s="137">
        <f t="shared" si="13"/>
        <v>5656.21</v>
      </c>
      <c r="P176" s="138"/>
      <c r="Q176" s="139">
        <f t="shared" si="14"/>
        <v>6064.39</v>
      </c>
      <c r="R176" s="140"/>
      <c r="S176" s="137">
        <f t="shared" si="15"/>
        <v>7152.87</v>
      </c>
      <c r="T176" s="138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8"/>
      <c r="AJ176" s="18"/>
      <c r="AK176" s="18"/>
      <c r="AL176" s="18"/>
      <c r="AM176" s="18"/>
      <c r="AN176" s="18"/>
      <c r="AO176" s="18"/>
      <c r="AP176" s="18"/>
      <c r="AQ176" s="18"/>
      <c r="AR176" s="18"/>
    </row>
    <row r="177" spans="1:44" ht="48" customHeight="1" x14ac:dyDescent="0.3">
      <c r="A177" s="7" t="s">
        <v>10</v>
      </c>
      <c r="B177" s="134" t="s">
        <v>135</v>
      </c>
      <c r="C177" s="135"/>
      <c r="D177" s="135"/>
      <c r="E177" s="135"/>
      <c r="F177" s="136"/>
      <c r="G177" s="72">
        <v>2769.62</v>
      </c>
      <c r="H177" s="137">
        <v>4029.8</v>
      </c>
      <c r="I177" s="138"/>
      <c r="J177" s="137">
        <v>4320.6099999999997</v>
      </c>
      <c r="K177" s="138"/>
      <c r="L177" s="137">
        <v>5096.1000000000004</v>
      </c>
      <c r="M177" s="138"/>
      <c r="N177" s="21">
        <f t="shared" si="12"/>
        <v>3738.99</v>
      </c>
      <c r="O177" s="137">
        <f t="shared" si="13"/>
        <v>5440.23</v>
      </c>
      <c r="P177" s="138"/>
      <c r="Q177" s="139">
        <f t="shared" si="14"/>
        <v>5832.82</v>
      </c>
      <c r="R177" s="140"/>
      <c r="S177" s="137">
        <f t="shared" si="15"/>
        <v>6879.74</v>
      </c>
      <c r="T177" s="138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8"/>
      <c r="AJ177" s="18"/>
      <c r="AK177" s="18"/>
      <c r="AL177" s="18"/>
      <c r="AM177" s="18"/>
      <c r="AN177" s="18"/>
      <c r="AO177" s="18"/>
      <c r="AP177" s="18"/>
      <c r="AQ177" s="18"/>
      <c r="AR177" s="18"/>
    </row>
    <row r="178" spans="1:44" ht="21.75" customHeight="1" x14ac:dyDescent="0.3">
      <c r="A178" s="7"/>
      <c r="B178" s="134" t="s">
        <v>133</v>
      </c>
      <c r="C178" s="135"/>
      <c r="D178" s="135"/>
      <c r="E178" s="135"/>
      <c r="F178" s="136"/>
      <c r="G178" s="72">
        <v>2895.49</v>
      </c>
      <c r="H178" s="137">
        <v>4212.9399999999996</v>
      </c>
      <c r="I178" s="138"/>
      <c r="J178" s="137">
        <v>4516.96</v>
      </c>
      <c r="K178" s="138"/>
      <c r="L178" s="137">
        <v>5327.7</v>
      </c>
      <c r="M178" s="138"/>
      <c r="N178" s="21">
        <f t="shared" si="12"/>
        <v>3908.91</v>
      </c>
      <c r="O178" s="137">
        <f t="shared" si="13"/>
        <v>5687.46</v>
      </c>
      <c r="P178" s="138"/>
      <c r="Q178" s="139">
        <f t="shared" si="14"/>
        <v>6097.9</v>
      </c>
      <c r="R178" s="140"/>
      <c r="S178" s="137">
        <f t="shared" si="15"/>
        <v>7192.39</v>
      </c>
      <c r="T178" s="138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8"/>
      <c r="AJ178" s="18"/>
      <c r="AK178" s="18"/>
      <c r="AL178" s="18"/>
      <c r="AM178" s="18"/>
      <c r="AN178" s="18"/>
      <c r="AO178" s="18"/>
      <c r="AP178" s="18"/>
      <c r="AQ178" s="18"/>
      <c r="AR178" s="18"/>
    </row>
    <row r="179" spans="1:44" ht="21.75" customHeight="1" x14ac:dyDescent="0.3">
      <c r="A179" s="7" t="s">
        <v>10</v>
      </c>
      <c r="B179" s="155" t="s">
        <v>136</v>
      </c>
      <c r="C179" s="156"/>
      <c r="D179" s="156"/>
      <c r="E179" s="156"/>
      <c r="F179" s="157"/>
      <c r="G179" s="72">
        <v>2904.84</v>
      </c>
      <c r="H179" s="137">
        <v>4226.54</v>
      </c>
      <c r="I179" s="138"/>
      <c r="J179" s="137">
        <v>4531.55</v>
      </c>
      <c r="K179" s="138"/>
      <c r="L179" s="137">
        <v>5344.91</v>
      </c>
      <c r="M179" s="138"/>
      <c r="N179" s="21">
        <f t="shared" si="12"/>
        <v>3921.53</v>
      </c>
      <c r="O179" s="137">
        <f t="shared" si="13"/>
        <v>5705.83</v>
      </c>
      <c r="P179" s="138"/>
      <c r="Q179" s="139">
        <f t="shared" si="14"/>
        <v>6117.59</v>
      </c>
      <c r="R179" s="140"/>
      <c r="S179" s="137">
        <f t="shared" si="15"/>
        <v>7215.62</v>
      </c>
      <c r="T179" s="138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8"/>
      <c r="AJ179" s="18"/>
      <c r="AK179" s="18"/>
      <c r="AL179" s="18"/>
      <c r="AM179" s="18"/>
      <c r="AN179" s="18"/>
      <c r="AO179" s="18"/>
      <c r="AP179" s="18"/>
      <c r="AQ179" s="18"/>
      <c r="AR179" s="18"/>
    </row>
    <row r="180" spans="1:44" ht="21.75" customHeight="1" x14ac:dyDescent="0.3">
      <c r="A180" s="7" t="s">
        <v>10</v>
      </c>
      <c r="B180" s="155" t="s">
        <v>134</v>
      </c>
      <c r="C180" s="156"/>
      <c r="D180" s="156"/>
      <c r="E180" s="156"/>
      <c r="F180" s="157"/>
      <c r="G180" s="72">
        <v>3030.71</v>
      </c>
      <c r="H180" s="137">
        <v>4409.68</v>
      </c>
      <c r="I180" s="138"/>
      <c r="J180" s="137">
        <v>4727.91</v>
      </c>
      <c r="K180" s="138"/>
      <c r="L180" s="137">
        <v>5576.51</v>
      </c>
      <c r="M180" s="138"/>
      <c r="N180" s="21">
        <f t="shared" si="12"/>
        <v>4091.46</v>
      </c>
      <c r="O180" s="137">
        <f t="shared" si="13"/>
        <v>5953.07</v>
      </c>
      <c r="P180" s="138"/>
      <c r="Q180" s="139">
        <f t="shared" si="14"/>
        <v>6382.68</v>
      </c>
      <c r="R180" s="140"/>
      <c r="S180" s="137">
        <f t="shared" si="15"/>
        <v>7528.29</v>
      </c>
      <c r="T180" s="138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8"/>
      <c r="AJ180" s="18"/>
      <c r="AK180" s="18"/>
      <c r="AL180" s="18"/>
      <c r="AM180" s="18"/>
      <c r="AN180" s="18"/>
      <c r="AO180" s="18"/>
      <c r="AP180" s="18"/>
      <c r="AQ180" s="18"/>
      <c r="AR180" s="18"/>
    </row>
    <row r="181" spans="1:44" ht="21.75" customHeight="1" x14ac:dyDescent="0.3">
      <c r="A181" s="7" t="s">
        <v>10</v>
      </c>
      <c r="B181" s="134" t="s">
        <v>18</v>
      </c>
      <c r="C181" s="135"/>
      <c r="D181" s="135"/>
      <c r="E181" s="135"/>
      <c r="F181" s="136"/>
      <c r="G181" s="72">
        <v>3238.92</v>
      </c>
      <c r="H181" s="137">
        <v>4712.63</v>
      </c>
      <c r="I181" s="138"/>
      <c r="J181" s="137">
        <v>5052.72</v>
      </c>
      <c r="K181" s="138"/>
      <c r="L181" s="137">
        <v>5959.61</v>
      </c>
      <c r="M181" s="138"/>
      <c r="N181" s="21">
        <f t="shared" si="12"/>
        <v>4372.54</v>
      </c>
      <c r="O181" s="137">
        <f t="shared" si="13"/>
        <v>6362.05</v>
      </c>
      <c r="P181" s="138"/>
      <c r="Q181" s="139">
        <f t="shared" si="14"/>
        <v>6821.16</v>
      </c>
      <c r="R181" s="140"/>
      <c r="S181" s="137">
        <f t="shared" si="15"/>
        <v>8045.47</v>
      </c>
      <c r="T181" s="138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8"/>
      <c r="AJ181" s="18"/>
      <c r="AK181" s="18"/>
      <c r="AL181" s="18"/>
      <c r="AM181" s="18"/>
      <c r="AN181" s="18"/>
      <c r="AO181" s="18"/>
      <c r="AP181" s="18"/>
      <c r="AQ181" s="18"/>
      <c r="AR181" s="18"/>
    </row>
    <row r="182" spans="1:44" ht="42.75" customHeight="1" x14ac:dyDescent="0.3">
      <c r="A182" s="7" t="s">
        <v>10</v>
      </c>
      <c r="B182" s="134" t="s">
        <v>19</v>
      </c>
      <c r="C182" s="135"/>
      <c r="D182" s="135"/>
      <c r="E182" s="135"/>
      <c r="F182" s="136"/>
      <c r="G182" s="72">
        <v>3253.24</v>
      </c>
      <c r="H182" s="137">
        <v>4733.46</v>
      </c>
      <c r="I182" s="138"/>
      <c r="J182" s="137">
        <v>5075.05</v>
      </c>
      <c r="K182" s="138"/>
      <c r="L182" s="137">
        <v>5985.96</v>
      </c>
      <c r="M182" s="138"/>
      <c r="N182" s="21">
        <f t="shared" si="12"/>
        <v>4391.87</v>
      </c>
      <c r="O182" s="137">
        <f t="shared" si="13"/>
        <v>6390.17</v>
      </c>
      <c r="P182" s="138"/>
      <c r="Q182" s="139">
        <f t="shared" si="14"/>
        <v>6851.32</v>
      </c>
      <c r="R182" s="140"/>
      <c r="S182" s="137">
        <f t="shared" si="15"/>
        <v>8081.04</v>
      </c>
      <c r="T182" s="138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8"/>
      <c r="AJ182" s="18"/>
      <c r="AK182" s="18"/>
      <c r="AL182" s="18"/>
      <c r="AM182" s="18"/>
      <c r="AN182" s="18"/>
      <c r="AO182" s="18"/>
      <c r="AP182" s="18"/>
      <c r="AQ182" s="18"/>
      <c r="AR182" s="18"/>
    </row>
    <row r="183" spans="1:44" ht="21.75" customHeight="1" thickBot="1" x14ac:dyDescent="0.35">
      <c r="A183" s="8" t="s">
        <v>10</v>
      </c>
      <c r="B183" s="141" t="s">
        <v>20</v>
      </c>
      <c r="C183" s="142"/>
      <c r="D183" s="142"/>
      <c r="E183" s="142"/>
      <c r="F183" s="143"/>
      <c r="G183" s="73">
        <v>3391.63</v>
      </c>
      <c r="H183" s="144">
        <v>4934.82</v>
      </c>
      <c r="I183" s="145"/>
      <c r="J183" s="144">
        <v>5290.94</v>
      </c>
      <c r="K183" s="145"/>
      <c r="L183" s="144">
        <v>6240.6</v>
      </c>
      <c r="M183" s="145"/>
      <c r="N183" s="22">
        <f t="shared" si="12"/>
        <v>4578.7</v>
      </c>
      <c r="O183" s="144">
        <f t="shared" si="13"/>
        <v>6662.01</v>
      </c>
      <c r="P183" s="145"/>
      <c r="Q183" s="146">
        <f t="shared" si="14"/>
        <v>7142.77</v>
      </c>
      <c r="R183" s="147"/>
      <c r="S183" s="144">
        <f t="shared" si="15"/>
        <v>8424.81</v>
      </c>
      <c r="T183" s="145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8"/>
      <c r="AJ183" s="18"/>
      <c r="AK183" s="18"/>
      <c r="AL183" s="18"/>
      <c r="AM183" s="18"/>
      <c r="AN183" s="18"/>
      <c r="AO183" s="18"/>
      <c r="AP183" s="18"/>
      <c r="AQ183" s="18"/>
      <c r="AR183" s="18"/>
    </row>
    <row r="184" spans="1:44" ht="21.75" customHeight="1" x14ac:dyDescent="0.3">
      <c r="A184" s="12"/>
      <c r="B184" s="56"/>
      <c r="C184" s="14"/>
      <c r="D184" s="14"/>
      <c r="E184" s="13"/>
      <c r="F184" s="13"/>
      <c r="G184" s="14"/>
      <c r="K184" s="5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</row>
    <row r="185" spans="1:44" s="30" customFormat="1" ht="72.75" customHeight="1" x14ac:dyDescent="0.3">
      <c r="A185" s="241" t="s">
        <v>36</v>
      </c>
      <c r="B185" s="241"/>
      <c r="C185" s="241"/>
      <c r="D185" s="241"/>
      <c r="E185" s="241"/>
      <c r="F185" s="241"/>
      <c r="G185" s="241"/>
      <c r="H185" s="241"/>
      <c r="I185" s="241"/>
      <c r="J185" s="241"/>
      <c r="K185" s="241"/>
      <c r="L185" s="241"/>
      <c r="M185" s="241"/>
      <c r="N185" s="241"/>
      <c r="O185" s="241"/>
      <c r="P185" s="241"/>
      <c r="Q185" s="29"/>
      <c r="R185" s="29"/>
      <c r="S185" s="29"/>
      <c r="T185" s="29"/>
      <c r="W185" s="31"/>
      <c r="X185" s="31"/>
      <c r="Y185" s="31"/>
      <c r="Z185" s="31"/>
      <c r="AA185" s="31"/>
      <c r="AB185" s="31"/>
      <c r="AC185" s="31"/>
      <c r="AD185" s="31"/>
      <c r="AE185" s="31"/>
      <c r="AF185" s="31"/>
      <c r="AG185" s="31"/>
      <c r="AH185" s="31"/>
    </row>
    <row r="186" spans="1:44" s="30" customFormat="1" ht="21.75" customHeight="1" thickBot="1" x14ac:dyDescent="0.35">
      <c r="A186" s="2"/>
      <c r="B186" s="2"/>
      <c r="C186" s="2"/>
      <c r="D186" s="2"/>
      <c r="J186" s="289"/>
      <c r="K186" s="289"/>
      <c r="O186" s="203" t="s">
        <v>3</v>
      </c>
      <c r="P186" s="203"/>
      <c r="Q186" s="289"/>
      <c r="R186" s="289"/>
      <c r="W186" s="31"/>
      <c r="X186" s="31"/>
      <c r="Y186" s="31"/>
      <c r="Z186" s="31"/>
      <c r="AA186" s="31"/>
      <c r="AB186" s="31"/>
      <c r="AC186" s="31"/>
      <c r="AD186" s="31"/>
      <c r="AE186" s="31"/>
      <c r="AF186" s="31"/>
      <c r="AG186" s="31"/>
      <c r="AH186" s="31"/>
    </row>
    <row r="187" spans="1:44" s="30" customFormat="1" ht="27.75" customHeight="1" thickBot="1" x14ac:dyDescent="0.35">
      <c r="A187" s="224" t="s">
        <v>5</v>
      </c>
      <c r="B187" s="278" t="s">
        <v>49</v>
      </c>
      <c r="C187" s="211" t="s">
        <v>35</v>
      </c>
      <c r="D187" s="212"/>
      <c r="E187" s="212"/>
      <c r="F187" s="212"/>
      <c r="G187" s="212"/>
      <c r="H187" s="213"/>
      <c r="I187" s="278" t="s">
        <v>49</v>
      </c>
      <c r="J187" s="279"/>
      <c r="K187" s="211" t="s">
        <v>34</v>
      </c>
      <c r="L187" s="212"/>
      <c r="M187" s="212"/>
      <c r="N187" s="212"/>
      <c r="O187" s="212"/>
      <c r="P187" s="213"/>
      <c r="Q187" s="249"/>
      <c r="R187" s="307"/>
      <c r="S187" s="307"/>
      <c r="T187" s="59"/>
      <c r="W187" s="31"/>
      <c r="X187" s="31"/>
      <c r="Y187" s="31"/>
      <c r="Z187" s="31"/>
      <c r="AA187" s="31"/>
      <c r="AB187" s="31"/>
      <c r="AC187" s="31"/>
      <c r="AD187" s="31"/>
      <c r="AE187" s="31"/>
      <c r="AF187" s="31"/>
      <c r="AG187" s="31"/>
      <c r="AH187" s="31"/>
    </row>
    <row r="188" spans="1:44" s="30" customFormat="1" ht="58.5" customHeight="1" thickBot="1" x14ac:dyDescent="0.25">
      <c r="A188" s="225"/>
      <c r="B188" s="280"/>
      <c r="C188" s="216" t="s">
        <v>42</v>
      </c>
      <c r="D188" s="291"/>
      <c r="E188" s="291"/>
      <c r="F188" s="291"/>
      <c r="G188" s="291"/>
      <c r="H188" s="217"/>
      <c r="I188" s="280"/>
      <c r="J188" s="281"/>
      <c r="K188" s="179" t="s">
        <v>48</v>
      </c>
      <c r="L188" s="180"/>
      <c r="M188" s="180"/>
      <c r="N188" s="180"/>
      <c r="O188" s="180"/>
      <c r="P188" s="181"/>
      <c r="Q188" s="249"/>
      <c r="R188" s="307"/>
      <c r="S188" s="307"/>
      <c r="T188" s="65"/>
      <c r="W188" s="31"/>
      <c r="X188" s="31"/>
      <c r="Y188" s="31"/>
      <c r="Z188" s="31"/>
      <c r="AA188" s="31"/>
      <c r="AB188" s="31"/>
      <c r="AC188" s="31"/>
      <c r="AD188" s="31"/>
      <c r="AE188" s="31"/>
      <c r="AF188" s="31"/>
      <c r="AG188" s="31"/>
      <c r="AH188" s="31"/>
    </row>
    <row r="189" spans="1:44" s="30" customFormat="1" ht="29.25" customHeight="1" thickBot="1" x14ac:dyDescent="0.25">
      <c r="A189" s="306"/>
      <c r="B189" s="282"/>
      <c r="C189" s="220">
        <v>1.4550000000000001</v>
      </c>
      <c r="D189" s="221"/>
      <c r="E189" s="222">
        <v>1.56</v>
      </c>
      <c r="F189" s="223"/>
      <c r="G189" s="222">
        <v>1.84</v>
      </c>
      <c r="H189" s="223"/>
      <c r="I189" s="282"/>
      <c r="J189" s="283"/>
      <c r="K189" s="220">
        <v>1.4550000000000001</v>
      </c>
      <c r="L189" s="221"/>
      <c r="M189" s="222">
        <v>1.56</v>
      </c>
      <c r="N189" s="223"/>
      <c r="O189" s="222">
        <v>1.84</v>
      </c>
      <c r="P189" s="223"/>
      <c r="Q189" s="249"/>
      <c r="R189" s="307"/>
      <c r="S189" s="307"/>
      <c r="T189" s="66"/>
      <c r="W189" s="31"/>
      <c r="X189" s="31"/>
      <c r="Y189" s="31"/>
      <c r="Z189" s="31"/>
      <c r="AA189" s="31"/>
      <c r="AB189" s="31"/>
      <c r="AC189" s="31"/>
      <c r="AD189" s="31"/>
      <c r="AE189" s="31"/>
      <c r="AF189" s="31"/>
      <c r="AG189" s="31"/>
      <c r="AH189" s="31"/>
    </row>
    <row r="190" spans="1:44" s="2" customFormat="1" ht="30.75" customHeight="1" x14ac:dyDescent="0.3">
      <c r="A190" s="32" t="s">
        <v>53</v>
      </c>
      <c r="B190" s="62">
        <v>7759.18</v>
      </c>
      <c r="C190" s="286">
        <f>ROUND(B190*1.455,2)</f>
        <v>11289.61</v>
      </c>
      <c r="D190" s="287"/>
      <c r="E190" s="287">
        <f>ROUND(B190*1.56,2)</f>
        <v>12104.32</v>
      </c>
      <c r="F190" s="287"/>
      <c r="G190" s="287">
        <f>ROUND(B190*1.84,2)</f>
        <v>14276.89</v>
      </c>
      <c r="H190" s="288"/>
      <c r="I190" s="273">
        <f>ROUND(B190*1.35,2)</f>
        <v>10474.89</v>
      </c>
      <c r="J190" s="274"/>
      <c r="K190" s="286">
        <f>ROUND(I190*$K$189,2)</f>
        <v>15240.96</v>
      </c>
      <c r="L190" s="287"/>
      <c r="M190" s="287">
        <f>ROUND(I190*$M$189,2)</f>
        <v>16340.83</v>
      </c>
      <c r="N190" s="287"/>
      <c r="O190" s="287">
        <f>ROUND(I190*$O$189,2)</f>
        <v>19273.8</v>
      </c>
      <c r="P190" s="288"/>
      <c r="Q190" s="33"/>
      <c r="R190" s="290"/>
      <c r="S190" s="290"/>
      <c r="T190" s="34"/>
      <c r="W190" s="35"/>
      <c r="X190" s="35"/>
      <c r="Y190" s="35"/>
      <c r="Z190" s="35"/>
      <c r="AA190" s="35"/>
      <c r="AB190" s="35"/>
      <c r="AC190" s="35"/>
      <c r="AD190" s="35"/>
      <c r="AE190" s="35"/>
      <c r="AF190" s="35"/>
      <c r="AG190" s="35"/>
      <c r="AH190" s="35"/>
      <c r="AI190" s="36"/>
      <c r="AJ190" s="36"/>
      <c r="AK190" s="36"/>
      <c r="AL190" s="36"/>
      <c r="AM190" s="36"/>
      <c r="AN190" s="36"/>
      <c r="AO190" s="36"/>
      <c r="AP190" s="36"/>
      <c r="AQ190" s="36"/>
      <c r="AR190" s="36"/>
    </row>
    <row r="191" spans="1:44" s="2" customFormat="1" ht="29.25" customHeight="1" x14ac:dyDescent="0.3">
      <c r="A191" s="37" t="s">
        <v>54</v>
      </c>
      <c r="B191" s="63">
        <v>6676.58</v>
      </c>
      <c r="C191" s="259">
        <f t="shared" ref="C191:C207" si="16">ROUND(B191*1.455,2)</f>
        <v>9714.42</v>
      </c>
      <c r="D191" s="257"/>
      <c r="E191" s="257">
        <f t="shared" ref="E191:E207" si="17">ROUND(B191*1.56,2)</f>
        <v>10415.459999999999</v>
      </c>
      <c r="F191" s="257"/>
      <c r="G191" s="257">
        <f t="shared" ref="G191:G207" si="18">ROUND(B191*1.84,2)</f>
        <v>12284.91</v>
      </c>
      <c r="H191" s="258"/>
      <c r="I191" s="284">
        <f t="shared" ref="I191:I207" si="19">ROUND(B191*1.35,2)</f>
        <v>9013.3799999999992</v>
      </c>
      <c r="J191" s="285"/>
      <c r="K191" s="259">
        <f t="shared" ref="K191:K207" si="20">ROUND(I191*$K$189,2)</f>
        <v>13114.47</v>
      </c>
      <c r="L191" s="257"/>
      <c r="M191" s="257">
        <f t="shared" ref="M191:M207" si="21">ROUND(I191*$M$189,2)</f>
        <v>14060.87</v>
      </c>
      <c r="N191" s="257"/>
      <c r="O191" s="257">
        <f t="shared" ref="O191:O207" si="22">ROUND(I191*$O$189,2)</f>
        <v>16584.62</v>
      </c>
      <c r="P191" s="258"/>
      <c r="Q191" s="33"/>
      <c r="R191" s="290"/>
      <c r="S191" s="290"/>
      <c r="T191" s="34"/>
      <c r="W191" s="35"/>
      <c r="X191" s="35"/>
      <c r="Y191" s="35"/>
      <c r="Z191" s="35"/>
      <c r="AA191" s="35"/>
      <c r="AB191" s="35"/>
      <c r="AC191" s="35"/>
      <c r="AD191" s="35"/>
      <c r="AE191" s="35"/>
      <c r="AF191" s="35"/>
      <c r="AG191" s="35"/>
      <c r="AH191" s="35"/>
      <c r="AI191" s="36"/>
      <c r="AJ191" s="36"/>
      <c r="AK191" s="36"/>
      <c r="AL191" s="36"/>
      <c r="AM191" s="36"/>
      <c r="AN191" s="36"/>
      <c r="AO191" s="36"/>
      <c r="AP191" s="36"/>
      <c r="AQ191" s="36"/>
      <c r="AR191" s="36"/>
    </row>
    <row r="192" spans="1:44" s="2" customFormat="1" ht="29.25" customHeight="1" x14ac:dyDescent="0.3">
      <c r="A192" s="37" t="s">
        <v>6</v>
      </c>
      <c r="B192" s="63">
        <v>6676.58</v>
      </c>
      <c r="C192" s="259">
        <f t="shared" si="16"/>
        <v>9714.42</v>
      </c>
      <c r="D192" s="257"/>
      <c r="E192" s="257">
        <f t="shared" si="17"/>
        <v>10415.459999999999</v>
      </c>
      <c r="F192" s="257"/>
      <c r="G192" s="257">
        <f t="shared" si="18"/>
        <v>12284.91</v>
      </c>
      <c r="H192" s="258"/>
      <c r="I192" s="284">
        <f t="shared" si="19"/>
        <v>9013.3799999999992</v>
      </c>
      <c r="J192" s="285"/>
      <c r="K192" s="259">
        <f t="shared" si="20"/>
        <v>13114.47</v>
      </c>
      <c r="L192" s="257"/>
      <c r="M192" s="257">
        <f t="shared" si="21"/>
        <v>14060.87</v>
      </c>
      <c r="N192" s="257"/>
      <c r="O192" s="257">
        <f t="shared" si="22"/>
        <v>16584.62</v>
      </c>
      <c r="P192" s="258"/>
      <c r="Q192" s="33"/>
      <c r="R192" s="290"/>
      <c r="S192" s="290"/>
      <c r="T192" s="34"/>
      <c r="W192" s="35"/>
      <c r="X192" s="35"/>
      <c r="Y192" s="35"/>
      <c r="Z192" s="35"/>
      <c r="AA192" s="35"/>
      <c r="AB192" s="35"/>
      <c r="AC192" s="35"/>
      <c r="AD192" s="35"/>
      <c r="AE192" s="35"/>
      <c r="AF192" s="35"/>
      <c r="AG192" s="35"/>
      <c r="AH192" s="35"/>
      <c r="AI192" s="36"/>
      <c r="AJ192" s="36"/>
      <c r="AK192" s="36"/>
      <c r="AL192" s="36"/>
      <c r="AM192" s="36"/>
      <c r="AN192" s="36"/>
      <c r="AO192" s="36"/>
      <c r="AP192" s="36"/>
      <c r="AQ192" s="36"/>
      <c r="AR192" s="36"/>
    </row>
    <row r="193" spans="1:44" s="2" customFormat="1" ht="29.25" customHeight="1" x14ac:dyDescent="0.3">
      <c r="A193" s="37" t="s">
        <v>55</v>
      </c>
      <c r="B193" s="63">
        <v>7329.84</v>
      </c>
      <c r="C193" s="259">
        <f t="shared" si="16"/>
        <v>10664.92</v>
      </c>
      <c r="D193" s="257"/>
      <c r="E193" s="257">
        <f t="shared" si="17"/>
        <v>11434.55</v>
      </c>
      <c r="F193" s="257"/>
      <c r="G193" s="257">
        <f t="shared" si="18"/>
        <v>13486.91</v>
      </c>
      <c r="H193" s="258"/>
      <c r="I193" s="284">
        <f t="shared" si="19"/>
        <v>9895.2800000000007</v>
      </c>
      <c r="J193" s="285"/>
      <c r="K193" s="259">
        <f t="shared" si="20"/>
        <v>14397.63</v>
      </c>
      <c r="L193" s="257"/>
      <c r="M193" s="257">
        <f t="shared" si="21"/>
        <v>15436.64</v>
      </c>
      <c r="N193" s="257"/>
      <c r="O193" s="257">
        <f t="shared" si="22"/>
        <v>18207.32</v>
      </c>
      <c r="P193" s="258"/>
      <c r="Q193" s="33"/>
      <c r="R193" s="290"/>
      <c r="S193" s="290"/>
      <c r="T193" s="34"/>
      <c r="W193" s="35"/>
      <c r="X193" s="35"/>
      <c r="Y193" s="35"/>
      <c r="Z193" s="35"/>
      <c r="AA193" s="35"/>
      <c r="AB193" s="35"/>
      <c r="AC193" s="35"/>
      <c r="AD193" s="35"/>
      <c r="AE193" s="35"/>
      <c r="AF193" s="35"/>
      <c r="AG193" s="35"/>
      <c r="AH193" s="35"/>
      <c r="AI193" s="36"/>
      <c r="AJ193" s="36"/>
      <c r="AK193" s="36"/>
      <c r="AL193" s="36"/>
      <c r="AM193" s="36"/>
      <c r="AN193" s="36"/>
      <c r="AO193" s="36"/>
      <c r="AP193" s="36"/>
      <c r="AQ193" s="36"/>
      <c r="AR193" s="36"/>
    </row>
    <row r="194" spans="1:44" s="2" customFormat="1" ht="29.25" customHeight="1" x14ac:dyDescent="0.3">
      <c r="A194" s="37" t="s">
        <v>65</v>
      </c>
      <c r="B194" s="63">
        <v>7329.84</v>
      </c>
      <c r="C194" s="259">
        <f t="shared" si="16"/>
        <v>10664.92</v>
      </c>
      <c r="D194" s="257"/>
      <c r="E194" s="257">
        <f t="shared" si="17"/>
        <v>11434.55</v>
      </c>
      <c r="F194" s="257"/>
      <c r="G194" s="257">
        <f t="shared" si="18"/>
        <v>13486.91</v>
      </c>
      <c r="H194" s="258"/>
      <c r="I194" s="284">
        <f t="shared" si="19"/>
        <v>9895.2800000000007</v>
      </c>
      <c r="J194" s="285"/>
      <c r="K194" s="259">
        <f t="shared" si="20"/>
        <v>14397.63</v>
      </c>
      <c r="L194" s="257"/>
      <c r="M194" s="257">
        <f t="shared" si="21"/>
        <v>15436.64</v>
      </c>
      <c r="N194" s="257"/>
      <c r="O194" s="257">
        <f t="shared" si="22"/>
        <v>18207.32</v>
      </c>
      <c r="P194" s="258"/>
      <c r="Q194" s="33"/>
      <c r="R194" s="290"/>
      <c r="S194" s="290"/>
      <c r="T194" s="34"/>
      <c r="W194" s="35"/>
      <c r="X194" s="35"/>
      <c r="Y194" s="35"/>
      <c r="Z194" s="35"/>
      <c r="AA194" s="35"/>
      <c r="AB194" s="35"/>
      <c r="AC194" s="35"/>
      <c r="AD194" s="35"/>
      <c r="AE194" s="35"/>
      <c r="AF194" s="35"/>
      <c r="AG194" s="35"/>
      <c r="AH194" s="35"/>
      <c r="AI194" s="36"/>
      <c r="AJ194" s="36"/>
      <c r="AK194" s="36"/>
      <c r="AL194" s="36"/>
      <c r="AM194" s="36"/>
      <c r="AN194" s="36"/>
      <c r="AO194" s="36"/>
      <c r="AP194" s="36"/>
      <c r="AQ194" s="36"/>
      <c r="AR194" s="36"/>
    </row>
    <row r="195" spans="1:44" s="2" customFormat="1" ht="29.25" customHeight="1" x14ac:dyDescent="0.3">
      <c r="A195" s="37" t="s">
        <v>56</v>
      </c>
      <c r="B195" s="63">
        <v>7983.1</v>
      </c>
      <c r="C195" s="259">
        <f t="shared" si="16"/>
        <v>11615.41</v>
      </c>
      <c r="D195" s="257"/>
      <c r="E195" s="257">
        <f t="shared" si="17"/>
        <v>12453.64</v>
      </c>
      <c r="F195" s="257"/>
      <c r="G195" s="257">
        <f t="shared" si="18"/>
        <v>14688.9</v>
      </c>
      <c r="H195" s="258"/>
      <c r="I195" s="284">
        <f t="shared" si="19"/>
        <v>10777.19</v>
      </c>
      <c r="J195" s="285"/>
      <c r="K195" s="259">
        <f t="shared" si="20"/>
        <v>15680.81</v>
      </c>
      <c r="L195" s="257"/>
      <c r="M195" s="257">
        <f t="shared" si="21"/>
        <v>16812.419999999998</v>
      </c>
      <c r="N195" s="257"/>
      <c r="O195" s="257">
        <f t="shared" si="22"/>
        <v>19830.03</v>
      </c>
      <c r="P195" s="258"/>
      <c r="Q195" s="33"/>
      <c r="R195" s="290"/>
      <c r="S195" s="290"/>
      <c r="T195" s="34"/>
      <c r="W195" s="35"/>
      <c r="X195" s="35"/>
      <c r="Y195" s="35"/>
      <c r="Z195" s="35"/>
      <c r="AA195" s="35"/>
      <c r="AB195" s="35"/>
      <c r="AC195" s="35"/>
      <c r="AD195" s="35"/>
      <c r="AE195" s="35"/>
      <c r="AF195" s="35"/>
      <c r="AG195" s="35"/>
      <c r="AH195" s="35"/>
      <c r="AI195" s="36"/>
      <c r="AJ195" s="36"/>
      <c r="AK195" s="36"/>
      <c r="AL195" s="36"/>
      <c r="AM195" s="36"/>
      <c r="AN195" s="36"/>
      <c r="AO195" s="36"/>
      <c r="AP195" s="36"/>
      <c r="AQ195" s="36"/>
      <c r="AR195" s="36"/>
    </row>
    <row r="196" spans="1:44" s="2" customFormat="1" ht="29.25" customHeight="1" x14ac:dyDescent="0.3">
      <c r="A196" s="37" t="s">
        <v>7</v>
      </c>
      <c r="B196" s="63">
        <v>7983.1</v>
      </c>
      <c r="C196" s="259">
        <f t="shared" si="16"/>
        <v>11615.41</v>
      </c>
      <c r="D196" s="257"/>
      <c r="E196" s="257">
        <f t="shared" si="17"/>
        <v>12453.64</v>
      </c>
      <c r="F196" s="257"/>
      <c r="G196" s="257">
        <f t="shared" si="18"/>
        <v>14688.9</v>
      </c>
      <c r="H196" s="258"/>
      <c r="I196" s="284">
        <f t="shared" si="19"/>
        <v>10777.19</v>
      </c>
      <c r="J196" s="285"/>
      <c r="K196" s="259">
        <f t="shared" si="20"/>
        <v>15680.81</v>
      </c>
      <c r="L196" s="257"/>
      <c r="M196" s="257">
        <f t="shared" si="21"/>
        <v>16812.419999999998</v>
      </c>
      <c r="N196" s="257"/>
      <c r="O196" s="257">
        <f t="shared" si="22"/>
        <v>19830.03</v>
      </c>
      <c r="P196" s="258"/>
      <c r="Q196" s="33"/>
      <c r="R196" s="290"/>
      <c r="S196" s="290"/>
      <c r="T196" s="34"/>
      <c r="W196" s="35"/>
      <c r="X196" s="35"/>
      <c r="Y196" s="35"/>
      <c r="Z196" s="35"/>
      <c r="AA196" s="35"/>
      <c r="AB196" s="35"/>
      <c r="AC196" s="35"/>
      <c r="AD196" s="35"/>
      <c r="AE196" s="35"/>
      <c r="AF196" s="35"/>
      <c r="AG196" s="35"/>
      <c r="AH196" s="35"/>
      <c r="AI196" s="36"/>
      <c r="AJ196" s="36"/>
      <c r="AK196" s="36"/>
      <c r="AL196" s="36"/>
      <c r="AM196" s="36"/>
      <c r="AN196" s="36"/>
      <c r="AO196" s="36"/>
      <c r="AP196" s="36"/>
      <c r="AQ196" s="36"/>
      <c r="AR196" s="36"/>
    </row>
    <row r="197" spans="1:44" s="2" customFormat="1" ht="29.25" customHeight="1" x14ac:dyDescent="0.3">
      <c r="A197" s="37" t="s">
        <v>15</v>
      </c>
      <c r="B197" s="63">
        <v>8749.42</v>
      </c>
      <c r="C197" s="259">
        <f t="shared" si="16"/>
        <v>12730.41</v>
      </c>
      <c r="D197" s="257"/>
      <c r="E197" s="257">
        <f t="shared" si="17"/>
        <v>13649.1</v>
      </c>
      <c r="F197" s="257"/>
      <c r="G197" s="257">
        <f t="shared" si="18"/>
        <v>16098.93</v>
      </c>
      <c r="H197" s="258"/>
      <c r="I197" s="284">
        <f t="shared" si="19"/>
        <v>11811.72</v>
      </c>
      <c r="J197" s="285"/>
      <c r="K197" s="259">
        <f t="shared" si="20"/>
        <v>17186.05</v>
      </c>
      <c r="L197" s="257"/>
      <c r="M197" s="257">
        <f t="shared" si="21"/>
        <v>18426.28</v>
      </c>
      <c r="N197" s="257"/>
      <c r="O197" s="257">
        <f t="shared" si="22"/>
        <v>21733.56</v>
      </c>
      <c r="P197" s="258"/>
      <c r="Q197" s="33"/>
      <c r="R197" s="290"/>
      <c r="S197" s="290"/>
      <c r="T197" s="34"/>
      <c r="W197" s="35"/>
      <c r="X197" s="35"/>
      <c r="Y197" s="35"/>
      <c r="Z197" s="35"/>
      <c r="AA197" s="35"/>
      <c r="AB197" s="35"/>
      <c r="AC197" s="35"/>
      <c r="AD197" s="35"/>
      <c r="AE197" s="35"/>
      <c r="AF197" s="35"/>
      <c r="AG197" s="35"/>
      <c r="AH197" s="35"/>
      <c r="AI197" s="36"/>
      <c r="AJ197" s="36"/>
      <c r="AK197" s="36"/>
      <c r="AL197" s="36"/>
      <c r="AM197" s="36"/>
      <c r="AN197" s="36"/>
      <c r="AO197" s="36"/>
      <c r="AP197" s="36"/>
      <c r="AQ197" s="36"/>
      <c r="AR197" s="36"/>
    </row>
    <row r="198" spans="1:44" s="2" customFormat="1" ht="29.25" customHeight="1" x14ac:dyDescent="0.3">
      <c r="A198" s="37" t="s">
        <v>57</v>
      </c>
      <c r="B198" s="63">
        <v>8749.42</v>
      </c>
      <c r="C198" s="259">
        <f t="shared" si="16"/>
        <v>12730.41</v>
      </c>
      <c r="D198" s="257"/>
      <c r="E198" s="257">
        <f t="shared" si="17"/>
        <v>13649.1</v>
      </c>
      <c r="F198" s="257"/>
      <c r="G198" s="257">
        <f t="shared" si="18"/>
        <v>16098.93</v>
      </c>
      <c r="H198" s="258"/>
      <c r="I198" s="284">
        <f t="shared" si="19"/>
        <v>11811.72</v>
      </c>
      <c r="J198" s="285"/>
      <c r="K198" s="259">
        <f t="shared" si="20"/>
        <v>17186.05</v>
      </c>
      <c r="L198" s="257"/>
      <c r="M198" s="257">
        <f t="shared" si="21"/>
        <v>18426.28</v>
      </c>
      <c r="N198" s="257"/>
      <c r="O198" s="257">
        <f t="shared" si="22"/>
        <v>21733.56</v>
      </c>
      <c r="P198" s="258"/>
      <c r="Q198" s="33"/>
      <c r="R198" s="290"/>
      <c r="S198" s="290"/>
      <c r="T198" s="34"/>
      <c r="W198" s="35"/>
      <c r="X198" s="35"/>
      <c r="Y198" s="35"/>
      <c r="Z198" s="35"/>
      <c r="AA198" s="35"/>
      <c r="AB198" s="35"/>
      <c r="AC198" s="35"/>
      <c r="AD198" s="35"/>
      <c r="AE198" s="35"/>
      <c r="AF198" s="35"/>
      <c r="AG198" s="35"/>
      <c r="AH198" s="35"/>
      <c r="AI198" s="36"/>
      <c r="AJ198" s="36"/>
      <c r="AK198" s="36"/>
      <c r="AL198" s="36"/>
      <c r="AM198" s="36"/>
      <c r="AN198" s="36"/>
      <c r="AO198" s="36"/>
      <c r="AP198" s="36"/>
      <c r="AQ198" s="36"/>
      <c r="AR198" s="36"/>
    </row>
    <row r="199" spans="1:44" s="2" customFormat="1" ht="29.25" customHeight="1" x14ac:dyDescent="0.3">
      <c r="A199" s="37" t="s">
        <v>58</v>
      </c>
      <c r="B199" s="63">
        <v>8749.42</v>
      </c>
      <c r="C199" s="259">
        <f t="shared" si="16"/>
        <v>12730.41</v>
      </c>
      <c r="D199" s="257"/>
      <c r="E199" s="257">
        <f t="shared" si="17"/>
        <v>13649.1</v>
      </c>
      <c r="F199" s="257"/>
      <c r="G199" s="257">
        <f t="shared" si="18"/>
        <v>16098.93</v>
      </c>
      <c r="H199" s="258"/>
      <c r="I199" s="284">
        <f t="shared" si="19"/>
        <v>11811.72</v>
      </c>
      <c r="J199" s="285"/>
      <c r="K199" s="259">
        <f t="shared" si="20"/>
        <v>17186.05</v>
      </c>
      <c r="L199" s="257"/>
      <c r="M199" s="257">
        <f t="shared" si="21"/>
        <v>18426.28</v>
      </c>
      <c r="N199" s="257"/>
      <c r="O199" s="257">
        <f t="shared" si="22"/>
        <v>21733.56</v>
      </c>
      <c r="P199" s="258"/>
      <c r="Q199" s="33"/>
      <c r="R199" s="290"/>
      <c r="S199" s="290"/>
      <c r="T199" s="34"/>
      <c r="W199" s="35"/>
      <c r="X199" s="35"/>
      <c r="Y199" s="35"/>
      <c r="Z199" s="35"/>
      <c r="AA199" s="35"/>
      <c r="AB199" s="35"/>
      <c r="AC199" s="35"/>
      <c r="AD199" s="35"/>
      <c r="AE199" s="35"/>
      <c r="AF199" s="35"/>
      <c r="AG199" s="35"/>
      <c r="AH199" s="35"/>
      <c r="AI199" s="36"/>
      <c r="AJ199" s="36"/>
      <c r="AK199" s="36"/>
      <c r="AL199" s="36"/>
      <c r="AM199" s="36"/>
      <c r="AN199" s="36"/>
      <c r="AO199" s="36"/>
      <c r="AP199" s="36"/>
      <c r="AQ199" s="36"/>
      <c r="AR199" s="36"/>
    </row>
    <row r="200" spans="1:44" s="2" customFormat="1" ht="29.25" customHeight="1" x14ac:dyDescent="0.3">
      <c r="A200" s="37" t="s">
        <v>16</v>
      </c>
      <c r="B200" s="63">
        <v>8749.42</v>
      </c>
      <c r="C200" s="259">
        <f t="shared" si="16"/>
        <v>12730.41</v>
      </c>
      <c r="D200" s="257"/>
      <c r="E200" s="257">
        <f t="shared" si="17"/>
        <v>13649.1</v>
      </c>
      <c r="F200" s="257"/>
      <c r="G200" s="257">
        <f t="shared" si="18"/>
        <v>16098.93</v>
      </c>
      <c r="H200" s="258"/>
      <c r="I200" s="284">
        <f t="shared" si="19"/>
        <v>11811.72</v>
      </c>
      <c r="J200" s="285"/>
      <c r="K200" s="259">
        <f t="shared" si="20"/>
        <v>17186.05</v>
      </c>
      <c r="L200" s="257"/>
      <c r="M200" s="257">
        <f t="shared" si="21"/>
        <v>18426.28</v>
      </c>
      <c r="N200" s="257"/>
      <c r="O200" s="257">
        <f t="shared" si="22"/>
        <v>21733.56</v>
      </c>
      <c r="P200" s="258"/>
      <c r="Q200" s="33"/>
      <c r="R200" s="290"/>
      <c r="S200" s="290"/>
      <c r="T200" s="34"/>
      <c r="W200" s="35"/>
      <c r="X200" s="35"/>
      <c r="Y200" s="35"/>
      <c r="Z200" s="35"/>
      <c r="AA200" s="35"/>
      <c r="AB200" s="35"/>
      <c r="AC200" s="35"/>
      <c r="AD200" s="35"/>
      <c r="AE200" s="35"/>
      <c r="AF200" s="35"/>
      <c r="AG200" s="35"/>
      <c r="AH200" s="35"/>
      <c r="AI200" s="36"/>
      <c r="AJ200" s="36"/>
      <c r="AK200" s="36"/>
      <c r="AL200" s="36"/>
      <c r="AM200" s="36"/>
      <c r="AN200" s="36"/>
      <c r="AO200" s="36"/>
      <c r="AP200" s="36"/>
      <c r="AQ200" s="36"/>
      <c r="AR200" s="36"/>
    </row>
    <row r="201" spans="1:44" s="2" customFormat="1" ht="29.25" customHeight="1" x14ac:dyDescent="0.3">
      <c r="A201" s="37" t="s">
        <v>59</v>
      </c>
      <c r="B201" s="63">
        <v>8749.42</v>
      </c>
      <c r="C201" s="259">
        <f t="shared" si="16"/>
        <v>12730.41</v>
      </c>
      <c r="D201" s="257"/>
      <c r="E201" s="257">
        <f t="shared" si="17"/>
        <v>13649.1</v>
      </c>
      <c r="F201" s="257"/>
      <c r="G201" s="257">
        <f t="shared" si="18"/>
        <v>16098.93</v>
      </c>
      <c r="H201" s="258"/>
      <c r="I201" s="284">
        <f t="shared" si="19"/>
        <v>11811.72</v>
      </c>
      <c r="J201" s="285"/>
      <c r="K201" s="259">
        <f t="shared" si="20"/>
        <v>17186.05</v>
      </c>
      <c r="L201" s="257"/>
      <c r="M201" s="257">
        <f t="shared" si="21"/>
        <v>18426.28</v>
      </c>
      <c r="N201" s="257"/>
      <c r="O201" s="257">
        <f t="shared" si="22"/>
        <v>21733.56</v>
      </c>
      <c r="P201" s="258"/>
      <c r="Q201" s="33"/>
      <c r="R201" s="290"/>
      <c r="S201" s="290"/>
      <c r="T201" s="34"/>
      <c r="W201" s="35"/>
      <c r="X201" s="35"/>
      <c r="Y201" s="35"/>
      <c r="Z201" s="35"/>
      <c r="AA201" s="35"/>
      <c r="AB201" s="35"/>
      <c r="AC201" s="35"/>
      <c r="AD201" s="35"/>
      <c r="AE201" s="35"/>
      <c r="AF201" s="35"/>
      <c r="AG201" s="35"/>
      <c r="AH201" s="35"/>
      <c r="AI201" s="36"/>
      <c r="AJ201" s="36"/>
      <c r="AK201" s="36"/>
      <c r="AL201" s="36"/>
      <c r="AM201" s="36"/>
      <c r="AN201" s="36"/>
      <c r="AO201" s="36"/>
      <c r="AP201" s="36"/>
      <c r="AQ201" s="36"/>
      <c r="AR201" s="36"/>
    </row>
    <row r="202" spans="1:44" s="2" customFormat="1" ht="29.25" customHeight="1" x14ac:dyDescent="0.3">
      <c r="A202" s="37" t="s">
        <v>60</v>
      </c>
      <c r="B202" s="63">
        <v>8749.42</v>
      </c>
      <c r="C202" s="259">
        <f t="shared" si="16"/>
        <v>12730.41</v>
      </c>
      <c r="D202" s="257"/>
      <c r="E202" s="257">
        <f t="shared" si="17"/>
        <v>13649.1</v>
      </c>
      <c r="F202" s="257"/>
      <c r="G202" s="257">
        <f t="shared" si="18"/>
        <v>16098.93</v>
      </c>
      <c r="H202" s="258"/>
      <c r="I202" s="284">
        <f t="shared" si="19"/>
        <v>11811.72</v>
      </c>
      <c r="J202" s="285"/>
      <c r="K202" s="259">
        <f t="shared" si="20"/>
        <v>17186.05</v>
      </c>
      <c r="L202" s="257"/>
      <c r="M202" s="257">
        <f t="shared" si="21"/>
        <v>18426.28</v>
      </c>
      <c r="N202" s="257"/>
      <c r="O202" s="257">
        <f t="shared" si="22"/>
        <v>21733.56</v>
      </c>
      <c r="P202" s="258"/>
      <c r="Q202" s="33"/>
      <c r="R202" s="290"/>
      <c r="S202" s="290"/>
      <c r="T202" s="34"/>
      <c r="W202" s="35"/>
      <c r="X202" s="35"/>
      <c r="Y202" s="35"/>
      <c r="Z202" s="35"/>
      <c r="AA202" s="35"/>
      <c r="AB202" s="35"/>
      <c r="AC202" s="35"/>
      <c r="AD202" s="35"/>
      <c r="AE202" s="35"/>
      <c r="AF202" s="35"/>
      <c r="AG202" s="35"/>
      <c r="AH202" s="35"/>
      <c r="AI202" s="36"/>
      <c r="AJ202" s="36"/>
      <c r="AK202" s="36"/>
      <c r="AL202" s="36"/>
      <c r="AM202" s="36"/>
      <c r="AN202" s="36"/>
      <c r="AO202" s="36"/>
      <c r="AP202" s="36"/>
      <c r="AQ202" s="36"/>
      <c r="AR202" s="36"/>
    </row>
    <row r="203" spans="1:44" s="2" customFormat="1" ht="29.25" customHeight="1" x14ac:dyDescent="0.3">
      <c r="A203" s="37" t="s">
        <v>61</v>
      </c>
      <c r="B203" s="63">
        <v>8749.42</v>
      </c>
      <c r="C203" s="259">
        <f t="shared" si="16"/>
        <v>12730.41</v>
      </c>
      <c r="D203" s="257"/>
      <c r="E203" s="257">
        <f t="shared" si="17"/>
        <v>13649.1</v>
      </c>
      <c r="F203" s="257"/>
      <c r="G203" s="257">
        <f t="shared" si="18"/>
        <v>16098.93</v>
      </c>
      <c r="H203" s="258"/>
      <c r="I203" s="284">
        <f t="shared" si="19"/>
        <v>11811.72</v>
      </c>
      <c r="J203" s="285"/>
      <c r="K203" s="259">
        <f t="shared" si="20"/>
        <v>17186.05</v>
      </c>
      <c r="L203" s="257"/>
      <c r="M203" s="257">
        <f t="shared" si="21"/>
        <v>18426.28</v>
      </c>
      <c r="N203" s="257"/>
      <c r="O203" s="257">
        <f t="shared" si="22"/>
        <v>21733.56</v>
      </c>
      <c r="P203" s="258"/>
      <c r="Q203" s="33"/>
      <c r="R203" s="290"/>
      <c r="S203" s="290"/>
      <c r="T203" s="34"/>
      <c r="W203" s="35"/>
      <c r="X203" s="35"/>
      <c r="Y203" s="35"/>
      <c r="Z203" s="35"/>
      <c r="AA203" s="35"/>
      <c r="AB203" s="35"/>
      <c r="AC203" s="35"/>
      <c r="AD203" s="35"/>
      <c r="AE203" s="35"/>
      <c r="AF203" s="35"/>
      <c r="AG203" s="35"/>
      <c r="AH203" s="35"/>
      <c r="AI203" s="36"/>
      <c r="AJ203" s="36"/>
      <c r="AK203" s="36"/>
      <c r="AL203" s="36"/>
      <c r="AM203" s="36"/>
      <c r="AN203" s="36"/>
      <c r="AO203" s="36"/>
      <c r="AP203" s="36"/>
      <c r="AQ203" s="36"/>
      <c r="AR203" s="36"/>
    </row>
    <row r="204" spans="1:44" s="2" customFormat="1" ht="29.25" customHeight="1" x14ac:dyDescent="0.3">
      <c r="A204" s="37" t="s">
        <v>62</v>
      </c>
      <c r="B204" s="63">
        <v>8749.42</v>
      </c>
      <c r="C204" s="259">
        <f t="shared" si="16"/>
        <v>12730.41</v>
      </c>
      <c r="D204" s="257"/>
      <c r="E204" s="257">
        <f t="shared" si="17"/>
        <v>13649.1</v>
      </c>
      <c r="F204" s="257"/>
      <c r="G204" s="257">
        <f t="shared" si="18"/>
        <v>16098.93</v>
      </c>
      <c r="H204" s="258"/>
      <c r="I204" s="284">
        <f t="shared" si="19"/>
        <v>11811.72</v>
      </c>
      <c r="J204" s="285"/>
      <c r="K204" s="259">
        <f t="shared" si="20"/>
        <v>17186.05</v>
      </c>
      <c r="L204" s="257"/>
      <c r="M204" s="257">
        <f t="shared" si="21"/>
        <v>18426.28</v>
      </c>
      <c r="N204" s="257"/>
      <c r="O204" s="257">
        <f t="shared" si="22"/>
        <v>21733.56</v>
      </c>
      <c r="P204" s="258"/>
      <c r="Q204" s="33"/>
      <c r="R204" s="290"/>
      <c r="S204" s="290"/>
      <c r="T204" s="34"/>
      <c r="W204" s="35"/>
      <c r="X204" s="35"/>
      <c r="Y204" s="35"/>
      <c r="Z204" s="35"/>
      <c r="AA204" s="35"/>
      <c r="AB204" s="35"/>
      <c r="AC204" s="35"/>
      <c r="AD204" s="35"/>
      <c r="AE204" s="35"/>
      <c r="AF204" s="35"/>
      <c r="AG204" s="35"/>
      <c r="AH204" s="35"/>
      <c r="AI204" s="36"/>
      <c r="AJ204" s="36"/>
      <c r="AK204" s="36"/>
      <c r="AL204" s="36"/>
      <c r="AM204" s="36"/>
      <c r="AN204" s="36"/>
      <c r="AO204" s="36"/>
      <c r="AP204" s="36"/>
      <c r="AQ204" s="36"/>
      <c r="AR204" s="36"/>
    </row>
    <row r="205" spans="1:44" s="2" customFormat="1" ht="29.25" customHeight="1" x14ac:dyDescent="0.3">
      <c r="A205" s="37" t="s">
        <v>63</v>
      </c>
      <c r="B205" s="63">
        <v>8952.2099999999991</v>
      </c>
      <c r="C205" s="259">
        <f t="shared" si="16"/>
        <v>13025.47</v>
      </c>
      <c r="D205" s="257"/>
      <c r="E205" s="257">
        <f t="shared" si="17"/>
        <v>13965.45</v>
      </c>
      <c r="F205" s="257"/>
      <c r="G205" s="257">
        <f t="shared" si="18"/>
        <v>16472.07</v>
      </c>
      <c r="H205" s="258"/>
      <c r="I205" s="284">
        <f t="shared" si="19"/>
        <v>12085.48</v>
      </c>
      <c r="J205" s="285"/>
      <c r="K205" s="259">
        <f t="shared" si="20"/>
        <v>17584.37</v>
      </c>
      <c r="L205" s="257"/>
      <c r="M205" s="257">
        <f t="shared" si="21"/>
        <v>18853.349999999999</v>
      </c>
      <c r="N205" s="257"/>
      <c r="O205" s="257">
        <f t="shared" si="22"/>
        <v>22237.279999999999</v>
      </c>
      <c r="P205" s="258"/>
      <c r="Q205" s="33"/>
      <c r="R205" s="290"/>
      <c r="S205" s="290"/>
      <c r="T205" s="34"/>
      <c r="W205" s="35"/>
      <c r="X205" s="35"/>
      <c r="Y205" s="35"/>
      <c r="Z205" s="35"/>
      <c r="AA205" s="35"/>
      <c r="AB205" s="35"/>
      <c r="AC205" s="35"/>
      <c r="AD205" s="35"/>
      <c r="AE205" s="35"/>
      <c r="AF205" s="35"/>
      <c r="AG205" s="35"/>
      <c r="AH205" s="35"/>
      <c r="AI205" s="36"/>
      <c r="AJ205" s="36"/>
      <c r="AK205" s="36"/>
      <c r="AL205" s="36"/>
      <c r="AM205" s="36"/>
      <c r="AN205" s="36"/>
      <c r="AO205" s="36"/>
      <c r="AP205" s="36"/>
      <c r="AQ205" s="36"/>
      <c r="AR205" s="36"/>
    </row>
    <row r="206" spans="1:44" s="2" customFormat="1" ht="29.25" customHeight="1" x14ac:dyDescent="0.3">
      <c r="A206" s="37" t="s">
        <v>64</v>
      </c>
      <c r="B206" s="63">
        <v>8952.2099999999991</v>
      </c>
      <c r="C206" s="259">
        <f t="shared" si="16"/>
        <v>13025.47</v>
      </c>
      <c r="D206" s="257"/>
      <c r="E206" s="257">
        <f t="shared" si="17"/>
        <v>13965.45</v>
      </c>
      <c r="F206" s="257"/>
      <c r="G206" s="257">
        <f t="shared" si="18"/>
        <v>16472.07</v>
      </c>
      <c r="H206" s="258"/>
      <c r="I206" s="284">
        <f t="shared" si="19"/>
        <v>12085.48</v>
      </c>
      <c r="J206" s="285"/>
      <c r="K206" s="259">
        <f t="shared" si="20"/>
        <v>17584.37</v>
      </c>
      <c r="L206" s="257"/>
      <c r="M206" s="257">
        <f t="shared" si="21"/>
        <v>18853.349999999999</v>
      </c>
      <c r="N206" s="257"/>
      <c r="O206" s="257">
        <f t="shared" si="22"/>
        <v>22237.279999999999</v>
      </c>
      <c r="P206" s="258"/>
      <c r="Q206" s="33"/>
      <c r="R206" s="290"/>
      <c r="S206" s="290"/>
      <c r="T206" s="34"/>
      <c r="W206" s="35"/>
      <c r="X206" s="35"/>
      <c r="Y206" s="35"/>
      <c r="Z206" s="35"/>
      <c r="AA206" s="35"/>
      <c r="AB206" s="35"/>
      <c r="AC206" s="35"/>
      <c r="AD206" s="35"/>
      <c r="AE206" s="35"/>
      <c r="AF206" s="35"/>
      <c r="AG206" s="35"/>
      <c r="AH206" s="35"/>
      <c r="AI206" s="36"/>
      <c r="AJ206" s="36"/>
      <c r="AK206" s="36"/>
      <c r="AL206" s="36"/>
      <c r="AM206" s="36"/>
      <c r="AN206" s="36"/>
      <c r="AO206" s="36"/>
      <c r="AP206" s="36"/>
      <c r="AQ206" s="36"/>
      <c r="AR206" s="36"/>
    </row>
    <row r="207" spans="1:44" s="2" customFormat="1" ht="35.25" customHeight="1" thickBot="1" x14ac:dyDescent="0.35">
      <c r="A207" s="38" t="s">
        <v>66</v>
      </c>
      <c r="B207" s="61">
        <v>8952.2099999999991</v>
      </c>
      <c r="C207" s="270">
        <f t="shared" si="16"/>
        <v>13025.47</v>
      </c>
      <c r="D207" s="271"/>
      <c r="E207" s="271">
        <f t="shared" si="17"/>
        <v>13965.45</v>
      </c>
      <c r="F207" s="271"/>
      <c r="G207" s="271">
        <f t="shared" si="18"/>
        <v>16472.07</v>
      </c>
      <c r="H207" s="272"/>
      <c r="I207" s="276">
        <f t="shared" si="19"/>
        <v>12085.48</v>
      </c>
      <c r="J207" s="277"/>
      <c r="K207" s="270">
        <f t="shared" si="20"/>
        <v>17584.37</v>
      </c>
      <c r="L207" s="271"/>
      <c r="M207" s="271">
        <f t="shared" si="21"/>
        <v>18853.349999999999</v>
      </c>
      <c r="N207" s="271"/>
      <c r="O207" s="271">
        <f t="shared" si="22"/>
        <v>22237.279999999999</v>
      </c>
      <c r="P207" s="272"/>
      <c r="Q207" s="33"/>
      <c r="R207" s="290"/>
      <c r="S207" s="290"/>
      <c r="T207" s="34"/>
      <c r="W207" s="35"/>
      <c r="X207" s="35"/>
      <c r="Y207" s="35"/>
      <c r="Z207" s="35"/>
      <c r="AA207" s="35"/>
      <c r="AB207" s="35"/>
      <c r="AC207" s="35"/>
      <c r="AD207" s="35"/>
      <c r="AE207" s="35"/>
      <c r="AF207" s="35"/>
      <c r="AG207" s="35"/>
      <c r="AH207" s="35"/>
      <c r="AI207" s="36"/>
      <c r="AJ207" s="36"/>
      <c r="AK207" s="36"/>
      <c r="AL207" s="36"/>
      <c r="AM207" s="36"/>
      <c r="AN207" s="36"/>
      <c r="AO207" s="36"/>
      <c r="AP207" s="36"/>
      <c r="AQ207" s="36"/>
      <c r="AR207" s="36"/>
    </row>
    <row r="208" spans="1:44" s="30" customFormat="1" ht="99.75" customHeight="1" thickBot="1" x14ac:dyDescent="0.35">
      <c r="A208" s="310" t="s">
        <v>37</v>
      </c>
      <c r="B208" s="310"/>
      <c r="C208" s="310"/>
      <c r="D208" s="310"/>
      <c r="E208" s="310"/>
      <c r="F208" s="310"/>
      <c r="G208" s="310"/>
      <c r="H208" s="310"/>
      <c r="I208" s="310"/>
      <c r="J208" s="310"/>
      <c r="K208" s="310"/>
      <c r="L208" s="310"/>
      <c r="M208" s="310"/>
      <c r="N208" s="310"/>
      <c r="O208" s="293" t="s">
        <v>3</v>
      </c>
      <c r="P208" s="293"/>
      <c r="Q208" s="39"/>
      <c r="R208" s="39"/>
      <c r="S208" s="39"/>
      <c r="T208" s="39"/>
      <c r="W208" s="31"/>
      <c r="X208" s="31"/>
      <c r="Y208" s="31"/>
      <c r="Z208" s="31"/>
      <c r="AA208" s="31"/>
      <c r="AB208" s="31"/>
      <c r="AC208" s="31"/>
      <c r="AD208" s="31"/>
      <c r="AE208" s="31"/>
      <c r="AF208" s="31"/>
      <c r="AG208" s="31"/>
      <c r="AH208" s="31"/>
    </row>
    <row r="209" spans="1:44" s="30" customFormat="1" ht="31.5" customHeight="1" thickBot="1" x14ac:dyDescent="0.35">
      <c r="A209" s="224" t="s">
        <v>5</v>
      </c>
      <c r="B209" s="278" t="s">
        <v>49</v>
      </c>
      <c r="C209" s="211" t="s">
        <v>35</v>
      </c>
      <c r="D209" s="212"/>
      <c r="E209" s="212"/>
      <c r="F209" s="212"/>
      <c r="G209" s="212"/>
      <c r="H209" s="213"/>
      <c r="I209" s="278" t="s">
        <v>49</v>
      </c>
      <c r="J209" s="279"/>
      <c r="K209" s="211" t="s">
        <v>34</v>
      </c>
      <c r="L209" s="212"/>
      <c r="M209" s="212"/>
      <c r="N209" s="212"/>
      <c r="O209" s="212"/>
      <c r="P209" s="213"/>
      <c r="Q209" s="203"/>
      <c r="R209" s="203"/>
      <c r="S209" s="203"/>
      <c r="T209" s="203"/>
      <c r="W209" s="31"/>
      <c r="X209" s="31"/>
      <c r="Y209" s="31"/>
      <c r="Z209" s="31"/>
      <c r="AA209" s="31"/>
      <c r="AB209" s="31"/>
      <c r="AC209" s="31"/>
      <c r="AD209" s="31"/>
      <c r="AE209" s="31"/>
      <c r="AF209" s="31"/>
      <c r="AG209" s="31"/>
      <c r="AH209" s="31"/>
    </row>
    <row r="210" spans="1:44" s="30" customFormat="1" ht="33.75" customHeight="1" thickBot="1" x14ac:dyDescent="0.25">
      <c r="A210" s="225"/>
      <c r="B210" s="280"/>
      <c r="C210" s="216" t="s">
        <v>42</v>
      </c>
      <c r="D210" s="291"/>
      <c r="E210" s="291"/>
      <c r="F210" s="291"/>
      <c r="G210" s="291"/>
      <c r="H210" s="217"/>
      <c r="I210" s="280"/>
      <c r="J210" s="281"/>
      <c r="K210" s="179" t="s">
        <v>42</v>
      </c>
      <c r="L210" s="180"/>
      <c r="M210" s="180"/>
      <c r="N210" s="180"/>
      <c r="O210" s="180"/>
      <c r="P210" s="181"/>
      <c r="Q210" s="308"/>
      <c r="R210" s="308"/>
      <c r="S210" s="308"/>
      <c r="T210" s="308"/>
      <c r="W210" s="31"/>
      <c r="X210" s="31"/>
      <c r="Y210" s="31"/>
      <c r="Z210" s="31"/>
      <c r="AA210" s="31"/>
      <c r="AB210" s="31"/>
      <c r="AC210" s="31"/>
      <c r="AD210" s="31"/>
      <c r="AE210" s="31"/>
      <c r="AF210" s="31"/>
      <c r="AG210" s="31"/>
      <c r="AH210" s="31"/>
    </row>
    <row r="211" spans="1:44" s="30" customFormat="1" ht="30" customHeight="1" thickBot="1" x14ac:dyDescent="0.25">
      <c r="A211" s="306"/>
      <c r="B211" s="282"/>
      <c r="C211" s="220">
        <v>1.4550000000000001</v>
      </c>
      <c r="D211" s="221"/>
      <c r="E211" s="222">
        <v>1.56</v>
      </c>
      <c r="F211" s="223"/>
      <c r="G211" s="222">
        <v>1.84</v>
      </c>
      <c r="H211" s="223"/>
      <c r="I211" s="282"/>
      <c r="J211" s="283"/>
      <c r="K211" s="220">
        <v>1.4550000000000001</v>
      </c>
      <c r="L211" s="221"/>
      <c r="M211" s="222">
        <v>1.56</v>
      </c>
      <c r="N211" s="223"/>
      <c r="O211" s="222">
        <v>1.84</v>
      </c>
      <c r="P211" s="223"/>
      <c r="Q211" s="309"/>
      <c r="R211" s="309"/>
      <c r="S211" s="307"/>
      <c r="T211" s="307"/>
      <c r="W211" s="31"/>
      <c r="X211" s="31"/>
      <c r="Y211" s="31"/>
      <c r="Z211" s="31"/>
      <c r="AA211" s="31"/>
      <c r="AB211" s="31"/>
      <c r="AC211" s="31"/>
      <c r="AD211" s="31"/>
      <c r="AE211" s="31"/>
      <c r="AF211" s="31"/>
      <c r="AG211" s="31"/>
      <c r="AH211" s="31"/>
    </row>
    <row r="212" spans="1:44" s="2" customFormat="1" ht="27" customHeight="1" x14ac:dyDescent="0.3">
      <c r="A212" s="32" t="s">
        <v>53</v>
      </c>
      <c r="B212" s="62">
        <f>ROUND(B190*1.1,2)</f>
        <v>8535.1</v>
      </c>
      <c r="C212" s="286">
        <f>ROUND(B212*1.455,2)</f>
        <v>12418.57</v>
      </c>
      <c r="D212" s="287"/>
      <c r="E212" s="287">
        <f>ROUND(B212*1.56,2)</f>
        <v>13314.76</v>
      </c>
      <c r="F212" s="287"/>
      <c r="G212" s="287">
        <f>ROUND(B212*1.84,2)</f>
        <v>15704.58</v>
      </c>
      <c r="H212" s="288"/>
      <c r="I212" s="273">
        <f>ROUND(B212*1.35,2)</f>
        <v>11522.39</v>
      </c>
      <c r="J212" s="274"/>
      <c r="K212" s="286">
        <f>ROUND(I212*1.455,2)</f>
        <v>16765.080000000002</v>
      </c>
      <c r="L212" s="287"/>
      <c r="M212" s="287">
        <f>ROUND(I212*1.56,2)</f>
        <v>17974.93</v>
      </c>
      <c r="N212" s="287"/>
      <c r="O212" s="287">
        <f>ROUND(I212*1.84,2)</f>
        <v>21201.200000000001</v>
      </c>
      <c r="P212" s="288"/>
      <c r="Q212" s="292"/>
      <c r="R212" s="292"/>
      <c r="S212" s="292"/>
      <c r="T212" s="292"/>
      <c r="W212" s="35"/>
      <c r="X212" s="35"/>
      <c r="Y212" s="35"/>
      <c r="Z212" s="35"/>
      <c r="AA212" s="35"/>
      <c r="AB212" s="35"/>
      <c r="AC212" s="35"/>
      <c r="AD212" s="35"/>
      <c r="AE212" s="35"/>
      <c r="AF212" s="35"/>
      <c r="AG212" s="35"/>
      <c r="AH212" s="35"/>
      <c r="AI212" s="36"/>
      <c r="AJ212" s="36"/>
      <c r="AK212" s="36"/>
      <c r="AL212" s="36"/>
      <c r="AM212" s="36"/>
      <c r="AN212" s="36"/>
      <c r="AO212" s="36"/>
      <c r="AP212" s="36"/>
      <c r="AQ212" s="36"/>
      <c r="AR212" s="36"/>
    </row>
    <row r="213" spans="1:44" s="2" customFormat="1" ht="29.25" customHeight="1" x14ac:dyDescent="0.3">
      <c r="A213" s="37" t="s">
        <v>54</v>
      </c>
      <c r="B213" s="63">
        <f t="shared" ref="B213:B229" si="23">ROUND(B191*1.1,2)</f>
        <v>7344.24</v>
      </c>
      <c r="C213" s="259">
        <f t="shared" ref="C213:C229" si="24">ROUND(B213*1.455,2)</f>
        <v>10685.87</v>
      </c>
      <c r="D213" s="257"/>
      <c r="E213" s="257">
        <f t="shared" ref="E213:E229" si="25">ROUND(B213*1.56,2)</f>
        <v>11457.01</v>
      </c>
      <c r="F213" s="257"/>
      <c r="G213" s="257">
        <f t="shared" ref="G213:G229" si="26">ROUND(B213*1.84,2)</f>
        <v>13513.4</v>
      </c>
      <c r="H213" s="258"/>
      <c r="I213" s="284">
        <f t="shared" ref="I213:I229" si="27">ROUND(B213*1.35,2)</f>
        <v>9914.7199999999993</v>
      </c>
      <c r="J213" s="285"/>
      <c r="K213" s="259">
        <f t="shared" ref="K213:K229" si="28">ROUND(I213*1.455,2)</f>
        <v>14425.92</v>
      </c>
      <c r="L213" s="257"/>
      <c r="M213" s="257">
        <f t="shared" ref="M213:M229" si="29">ROUND(I213*1.56,2)</f>
        <v>15466.96</v>
      </c>
      <c r="N213" s="257"/>
      <c r="O213" s="257">
        <f t="shared" ref="O213:O229" si="30">ROUND(I213*1.84,2)</f>
        <v>18243.080000000002</v>
      </c>
      <c r="P213" s="258"/>
      <c r="Q213" s="33"/>
      <c r="R213" s="290"/>
      <c r="S213" s="290"/>
      <c r="T213" s="34"/>
      <c r="W213" s="35"/>
      <c r="X213" s="35"/>
      <c r="Y213" s="35"/>
      <c r="Z213" s="35"/>
      <c r="AA213" s="35"/>
      <c r="AB213" s="35"/>
      <c r="AC213" s="35"/>
      <c r="AD213" s="35"/>
      <c r="AE213" s="35"/>
      <c r="AF213" s="35"/>
      <c r="AG213" s="35"/>
      <c r="AH213" s="35"/>
      <c r="AI213" s="36"/>
      <c r="AJ213" s="36"/>
      <c r="AK213" s="36"/>
      <c r="AL213" s="36"/>
      <c r="AM213" s="36"/>
      <c r="AN213" s="36"/>
      <c r="AO213" s="36"/>
      <c r="AP213" s="36"/>
      <c r="AQ213" s="36"/>
      <c r="AR213" s="36"/>
    </row>
    <row r="214" spans="1:44" s="2" customFormat="1" ht="29.25" customHeight="1" x14ac:dyDescent="0.3">
      <c r="A214" s="37" t="s">
        <v>6</v>
      </c>
      <c r="B214" s="63">
        <f t="shared" si="23"/>
        <v>7344.24</v>
      </c>
      <c r="C214" s="259">
        <f t="shared" si="24"/>
        <v>10685.87</v>
      </c>
      <c r="D214" s="257"/>
      <c r="E214" s="257">
        <f t="shared" si="25"/>
        <v>11457.01</v>
      </c>
      <c r="F214" s="257"/>
      <c r="G214" s="257">
        <f t="shared" si="26"/>
        <v>13513.4</v>
      </c>
      <c r="H214" s="258"/>
      <c r="I214" s="284">
        <f t="shared" si="27"/>
        <v>9914.7199999999993</v>
      </c>
      <c r="J214" s="285"/>
      <c r="K214" s="259">
        <f t="shared" si="28"/>
        <v>14425.92</v>
      </c>
      <c r="L214" s="257"/>
      <c r="M214" s="257">
        <f t="shared" si="29"/>
        <v>15466.96</v>
      </c>
      <c r="N214" s="257"/>
      <c r="O214" s="257">
        <f t="shared" si="30"/>
        <v>18243.080000000002</v>
      </c>
      <c r="P214" s="258"/>
      <c r="Q214" s="33"/>
      <c r="R214" s="290"/>
      <c r="S214" s="290"/>
      <c r="T214" s="34"/>
      <c r="W214" s="35"/>
      <c r="X214" s="35"/>
      <c r="Y214" s="35"/>
      <c r="Z214" s="35"/>
      <c r="AA214" s="35"/>
      <c r="AB214" s="35"/>
      <c r="AC214" s="35"/>
      <c r="AD214" s="35"/>
      <c r="AE214" s="35"/>
      <c r="AF214" s="35"/>
      <c r="AG214" s="35"/>
      <c r="AH214" s="35"/>
      <c r="AI214" s="36"/>
      <c r="AJ214" s="36"/>
      <c r="AK214" s="36"/>
      <c r="AL214" s="36"/>
      <c r="AM214" s="36"/>
      <c r="AN214" s="36"/>
      <c r="AO214" s="36"/>
      <c r="AP214" s="36"/>
      <c r="AQ214" s="36"/>
      <c r="AR214" s="36"/>
    </row>
    <row r="215" spans="1:44" s="2" customFormat="1" ht="29.25" customHeight="1" x14ac:dyDescent="0.3">
      <c r="A215" s="37" t="s">
        <v>55</v>
      </c>
      <c r="B215" s="63">
        <f t="shared" si="23"/>
        <v>8062.82</v>
      </c>
      <c r="C215" s="259">
        <f t="shared" si="24"/>
        <v>11731.4</v>
      </c>
      <c r="D215" s="257"/>
      <c r="E215" s="257">
        <f t="shared" si="25"/>
        <v>12578</v>
      </c>
      <c r="F215" s="257"/>
      <c r="G215" s="257">
        <f t="shared" si="26"/>
        <v>14835.59</v>
      </c>
      <c r="H215" s="258"/>
      <c r="I215" s="284">
        <f t="shared" si="27"/>
        <v>10884.81</v>
      </c>
      <c r="J215" s="285"/>
      <c r="K215" s="259">
        <f t="shared" si="28"/>
        <v>15837.4</v>
      </c>
      <c r="L215" s="257"/>
      <c r="M215" s="257">
        <f t="shared" si="29"/>
        <v>16980.3</v>
      </c>
      <c r="N215" s="257"/>
      <c r="O215" s="257">
        <f t="shared" si="30"/>
        <v>20028.05</v>
      </c>
      <c r="P215" s="258"/>
      <c r="Q215" s="33"/>
      <c r="R215" s="290"/>
      <c r="S215" s="290"/>
      <c r="T215" s="34"/>
      <c r="W215" s="35"/>
      <c r="X215" s="35"/>
      <c r="Y215" s="35"/>
      <c r="Z215" s="35"/>
      <c r="AA215" s="35"/>
      <c r="AB215" s="35"/>
      <c r="AC215" s="35"/>
      <c r="AD215" s="35"/>
      <c r="AE215" s="35"/>
      <c r="AF215" s="35"/>
      <c r="AG215" s="35"/>
      <c r="AH215" s="35"/>
      <c r="AI215" s="36"/>
      <c r="AJ215" s="36"/>
      <c r="AK215" s="36"/>
      <c r="AL215" s="36"/>
      <c r="AM215" s="36"/>
      <c r="AN215" s="36"/>
      <c r="AO215" s="36"/>
      <c r="AP215" s="36"/>
      <c r="AQ215" s="36"/>
      <c r="AR215" s="36"/>
    </row>
    <row r="216" spans="1:44" s="2" customFormat="1" ht="29.25" customHeight="1" x14ac:dyDescent="0.3">
      <c r="A216" s="37" t="s">
        <v>65</v>
      </c>
      <c r="B216" s="63">
        <f t="shared" si="23"/>
        <v>8062.82</v>
      </c>
      <c r="C216" s="259">
        <f t="shared" si="24"/>
        <v>11731.4</v>
      </c>
      <c r="D216" s="257"/>
      <c r="E216" s="257">
        <f t="shared" si="25"/>
        <v>12578</v>
      </c>
      <c r="F216" s="257"/>
      <c r="G216" s="257">
        <f t="shared" si="26"/>
        <v>14835.59</v>
      </c>
      <c r="H216" s="258"/>
      <c r="I216" s="284">
        <f t="shared" si="27"/>
        <v>10884.81</v>
      </c>
      <c r="J216" s="285"/>
      <c r="K216" s="259">
        <f t="shared" si="28"/>
        <v>15837.4</v>
      </c>
      <c r="L216" s="257"/>
      <c r="M216" s="257">
        <f t="shared" si="29"/>
        <v>16980.3</v>
      </c>
      <c r="N216" s="257"/>
      <c r="O216" s="257">
        <f t="shared" si="30"/>
        <v>20028.05</v>
      </c>
      <c r="P216" s="258"/>
      <c r="Q216" s="33"/>
      <c r="R216" s="290"/>
      <c r="S216" s="290"/>
      <c r="T216" s="34"/>
      <c r="W216" s="35"/>
      <c r="X216" s="35"/>
      <c r="Y216" s="35"/>
      <c r="Z216" s="35"/>
      <c r="AA216" s="35"/>
      <c r="AB216" s="35"/>
      <c r="AC216" s="35"/>
      <c r="AD216" s="35"/>
      <c r="AE216" s="35"/>
      <c r="AF216" s="35"/>
      <c r="AG216" s="35"/>
      <c r="AH216" s="35"/>
      <c r="AI216" s="36"/>
      <c r="AJ216" s="36"/>
      <c r="AK216" s="36"/>
      <c r="AL216" s="36"/>
      <c r="AM216" s="36"/>
      <c r="AN216" s="36"/>
      <c r="AO216" s="36"/>
      <c r="AP216" s="36"/>
      <c r="AQ216" s="36"/>
      <c r="AR216" s="36"/>
    </row>
    <row r="217" spans="1:44" s="2" customFormat="1" ht="29.25" customHeight="1" x14ac:dyDescent="0.3">
      <c r="A217" s="37" t="s">
        <v>56</v>
      </c>
      <c r="B217" s="63">
        <f t="shared" si="23"/>
        <v>8781.41</v>
      </c>
      <c r="C217" s="259">
        <f t="shared" si="24"/>
        <v>12776.95</v>
      </c>
      <c r="D217" s="257"/>
      <c r="E217" s="257">
        <f t="shared" si="25"/>
        <v>13699</v>
      </c>
      <c r="F217" s="257"/>
      <c r="G217" s="257">
        <f t="shared" si="26"/>
        <v>16157.79</v>
      </c>
      <c r="H217" s="258"/>
      <c r="I217" s="284">
        <f t="shared" si="27"/>
        <v>11854.9</v>
      </c>
      <c r="J217" s="285"/>
      <c r="K217" s="259">
        <f t="shared" si="28"/>
        <v>17248.88</v>
      </c>
      <c r="L217" s="257"/>
      <c r="M217" s="257">
        <f t="shared" si="29"/>
        <v>18493.64</v>
      </c>
      <c r="N217" s="257"/>
      <c r="O217" s="257">
        <f t="shared" si="30"/>
        <v>21813.02</v>
      </c>
      <c r="P217" s="258"/>
      <c r="Q217" s="33"/>
      <c r="R217" s="290"/>
      <c r="S217" s="290"/>
      <c r="T217" s="34"/>
      <c r="W217" s="35"/>
      <c r="X217" s="35"/>
      <c r="Y217" s="35"/>
      <c r="Z217" s="35"/>
      <c r="AA217" s="35"/>
      <c r="AB217" s="35"/>
      <c r="AC217" s="35"/>
      <c r="AD217" s="35"/>
      <c r="AE217" s="35"/>
      <c r="AF217" s="35"/>
      <c r="AG217" s="35"/>
      <c r="AH217" s="35"/>
      <c r="AI217" s="36"/>
      <c r="AJ217" s="36"/>
      <c r="AK217" s="36"/>
      <c r="AL217" s="36"/>
      <c r="AM217" s="36"/>
      <c r="AN217" s="36"/>
      <c r="AO217" s="36"/>
      <c r="AP217" s="36"/>
      <c r="AQ217" s="36"/>
      <c r="AR217" s="36"/>
    </row>
    <row r="218" spans="1:44" s="2" customFormat="1" ht="29.25" customHeight="1" x14ac:dyDescent="0.3">
      <c r="A218" s="37" t="s">
        <v>7</v>
      </c>
      <c r="B218" s="63">
        <f t="shared" si="23"/>
        <v>8781.41</v>
      </c>
      <c r="C218" s="259">
        <f t="shared" si="24"/>
        <v>12776.95</v>
      </c>
      <c r="D218" s="257"/>
      <c r="E218" s="257">
        <f t="shared" si="25"/>
        <v>13699</v>
      </c>
      <c r="F218" s="257"/>
      <c r="G218" s="257">
        <f t="shared" si="26"/>
        <v>16157.79</v>
      </c>
      <c r="H218" s="258"/>
      <c r="I218" s="284">
        <f t="shared" si="27"/>
        <v>11854.9</v>
      </c>
      <c r="J218" s="285"/>
      <c r="K218" s="259">
        <f t="shared" si="28"/>
        <v>17248.88</v>
      </c>
      <c r="L218" s="257"/>
      <c r="M218" s="257">
        <f t="shared" si="29"/>
        <v>18493.64</v>
      </c>
      <c r="N218" s="257"/>
      <c r="O218" s="257">
        <f t="shared" si="30"/>
        <v>21813.02</v>
      </c>
      <c r="P218" s="258"/>
      <c r="Q218" s="33"/>
      <c r="R218" s="290"/>
      <c r="S218" s="290"/>
      <c r="T218" s="34"/>
      <c r="W218" s="35"/>
      <c r="X218" s="35"/>
      <c r="Y218" s="35"/>
      <c r="Z218" s="35"/>
      <c r="AA218" s="35"/>
      <c r="AB218" s="35"/>
      <c r="AC218" s="35"/>
      <c r="AD218" s="35"/>
      <c r="AE218" s="35"/>
      <c r="AF218" s="35"/>
      <c r="AG218" s="35"/>
      <c r="AH218" s="35"/>
      <c r="AI218" s="36"/>
      <c r="AJ218" s="36"/>
      <c r="AK218" s="36"/>
      <c r="AL218" s="36"/>
      <c r="AM218" s="36"/>
      <c r="AN218" s="36"/>
      <c r="AO218" s="36"/>
      <c r="AP218" s="36"/>
      <c r="AQ218" s="36"/>
      <c r="AR218" s="36"/>
    </row>
    <row r="219" spans="1:44" s="2" customFormat="1" ht="29.25" customHeight="1" x14ac:dyDescent="0.3">
      <c r="A219" s="37" t="s">
        <v>15</v>
      </c>
      <c r="B219" s="63">
        <f t="shared" si="23"/>
        <v>9624.36</v>
      </c>
      <c r="C219" s="259">
        <f t="shared" si="24"/>
        <v>14003.44</v>
      </c>
      <c r="D219" s="257"/>
      <c r="E219" s="257">
        <f t="shared" si="25"/>
        <v>15014</v>
      </c>
      <c r="F219" s="257"/>
      <c r="G219" s="257">
        <f t="shared" si="26"/>
        <v>17708.82</v>
      </c>
      <c r="H219" s="258"/>
      <c r="I219" s="284">
        <f t="shared" si="27"/>
        <v>12992.89</v>
      </c>
      <c r="J219" s="285"/>
      <c r="K219" s="259">
        <f t="shared" si="28"/>
        <v>18904.650000000001</v>
      </c>
      <c r="L219" s="257"/>
      <c r="M219" s="257">
        <f t="shared" si="29"/>
        <v>20268.91</v>
      </c>
      <c r="N219" s="257"/>
      <c r="O219" s="257">
        <f t="shared" si="30"/>
        <v>23906.92</v>
      </c>
      <c r="P219" s="258"/>
      <c r="Q219" s="33"/>
      <c r="R219" s="290"/>
      <c r="S219" s="290"/>
      <c r="T219" s="34"/>
      <c r="W219" s="35"/>
      <c r="X219" s="35"/>
      <c r="Y219" s="35"/>
      <c r="Z219" s="35"/>
      <c r="AA219" s="35"/>
      <c r="AB219" s="35"/>
      <c r="AC219" s="35"/>
      <c r="AD219" s="35"/>
      <c r="AE219" s="35"/>
      <c r="AF219" s="35"/>
      <c r="AG219" s="35"/>
      <c r="AH219" s="35"/>
      <c r="AI219" s="36"/>
      <c r="AJ219" s="36"/>
      <c r="AK219" s="36"/>
      <c r="AL219" s="36"/>
      <c r="AM219" s="36"/>
      <c r="AN219" s="36"/>
      <c r="AO219" s="36"/>
      <c r="AP219" s="36"/>
      <c r="AQ219" s="36"/>
      <c r="AR219" s="36"/>
    </row>
    <row r="220" spans="1:44" s="2" customFormat="1" ht="29.25" customHeight="1" x14ac:dyDescent="0.3">
      <c r="A220" s="37" t="s">
        <v>57</v>
      </c>
      <c r="B220" s="63">
        <f t="shared" si="23"/>
        <v>9624.36</v>
      </c>
      <c r="C220" s="259">
        <f t="shared" si="24"/>
        <v>14003.44</v>
      </c>
      <c r="D220" s="257"/>
      <c r="E220" s="257">
        <f t="shared" si="25"/>
        <v>15014</v>
      </c>
      <c r="F220" s="257"/>
      <c r="G220" s="257">
        <f t="shared" si="26"/>
        <v>17708.82</v>
      </c>
      <c r="H220" s="258"/>
      <c r="I220" s="284">
        <f t="shared" si="27"/>
        <v>12992.89</v>
      </c>
      <c r="J220" s="285"/>
      <c r="K220" s="259">
        <f t="shared" si="28"/>
        <v>18904.650000000001</v>
      </c>
      <c r="L220" s="257"/>
      <c r="M220" s="257">
        <f t="shared" si="29"/>
        <v>20268.91</v>
      </c>
      <c r="N220" s="257"/>
      <c r="O220" s="257">
        <f t="shared" si="30"/>
        <v>23906.92</v>
      </c>
      <c r="P220" s="258"/>
      <c r="Q220" s="33"/>
      <c r="R220" s="290"/>
      <c r="S220" s="290"/>
      <c r="T220" s="34"/>
      <c r="W220" s="35"/>
      <c r="X220" s="35"/>
      <c r="Y220" s="35"/>
      <c r="Z220" s="35"/>
      <c r="AA220" s="35"/>
      <c r="AB220" s="35"/>
      <c r="AC220" s="35"/>
      <c r="AD220" s="35"/>
      <c r="AE220" s="35"/>
      <c r="AF220" s="35"/>
      <c r="AG220" s="35"/>
      <c r="AH220" s="35"/>
      <c r="AI220" s="36"/>
      <c r="AJ220" s="36"/>
      <c r="AK220" s="36"/>
      <c r="AL220" s="36"/>
      <c r="AM220" s="36"/>
      <c r="AN220" s="36"/>
      <c r="AO220" s="36"/>
      <c r="AP220" s="36"/>
      <c r="AQ220" s="36"/>
      <c r="AR220" s="36"/>
    </row>
    <row r="221" spans="1:44" s="2" customFormat="1" ht="29.25" customHeight="1" x14ac:dyDescent="0.3">
      <c r="A221" s="37" t="s">
        <v>58</v>
      </c>
      <c r="B221" s="63">
        <f t="shared" si="23"/>
        <v>9624.36</v>
      </c>
      <c r="C221" s="259">
        <f t="shared" si="24"/>
        <v>14003.44</v>
      </c>
      <c r="D221" s="257"/>
      <c r="E221" s="257">
        <f t="shared" si="25"/>
        <v>15014</v>
      </c>
      <c r="F221" s="257"/>
      <c r="G221" s="257">
        <f t="shared" si="26"/>
        <v>17708.82</v>
      </c>
      <c r="H221" s="258"/>
      <c r="I221" s="284">
        <f t="shared" si="27"/>
        <v>12992.89</v>
      </c>
      <c r="J221" s="285"/>
      <c r="K221" s="259">
        <f t="shared" si="28"/>
        <v>18904.650000000001</v>
      </c>
      <c r="L221" s="257"/>
      <c r="M221" s="257">
        <f t="shared" si="29"/>
        <v>20268.91</v>
      </c>
      <c r="N221" s="257"/>
      <c r="O221" s="257">
        <f t="shared" si="30"/>
        <v>23906.92</v>
      </c>
      <c r="P221" s="258"/>
      <c r="Q221" s="33"/>
      <c r="R221" s="290"/>
      <c r="S221" s="290"/>
      <c r="T221" s="34"/>
      <c r="W221" s="35"/>
      <c r="X221" s="35"/>
      <c r="Y221" s="35"/>
      <c r="Z221" s="35"/>
      <c r="AA221" s="35"/>
      <c r="AB221" s="35"/>
      <c r="AC221" s="35"/>
      <c r="AD221" s="35"/>
      <c r="AE221" s="35"/>
      <c r="AF221" s="35"/>
      <c r="AG221" s="35"/>
      <c r="AH221" s="35"/>
      <c r="AI221" s="36"/>
      <c r="AJ221" s="36"/>
      <c r="AK221" s="36"/>
      <c r="AL221" s="36"/>
      <c r="AM221" s="36"/>
      <c r="AN221" s="36"/>
      <c r="AO221" s="36"/>
      <c r="AP221" s="36"/>
      <c r="AQ221" s="36"/>
      <c r="AR221" s="36"/>
    </row>
    <row r="222" spans="1:44" s="2" customFormat="1" ht="29.25" customHeight="1" x14ac:dyDescent="0.3">
      <c r="A222" s="37" t="s">
        <v>16</v>
      </c>
      <c r="B222" s="63">
        <f t="shared" si="23"/>
        <v>9624.36</v>
      </c>
      <c r="C222" s="259">
        <f t="shared" si="24"/>
        <v>14003.44</v>
      </c>
      <c r="D222" s="257"/>
      <c r="E222" s="257">
        <f t="shared" si="25"/>
        <v>15014</v>
      </c>
      <c r="F222" s="257"/>
      <c r="G222" s="257">
        <f t="shared" si="26"/>
        <v>17708.82</v>
      </c>
      <c r="H222" s="258"/>
      <c r="I222" s="284">
        <f t="shared" si="27"/>
        <v>12992.89</v>
      </c>
      <c r="J222" s="285"/>
      <c r="K222" s="259">
        <f t="shared" si="28"/>
        <v>18904.650000000001</v>
      </c>
      <c r="L222" s="257"/>
      <c r="M222" s="257">
        <f t="shared" si="29"/>
        <v>20268.91</v>
      </c>
      <c r="N222" s="257"/>
      <c r="O222" s="257">
        <f t="shared" si="30"/>
        <v>23906.92</v>
      </c>
      <c r="P222" s="258"/>
      <c r="Q222" s="33"/>
      <c r="R222" s="290"/>
      <c r="S222" s="290"/>
      <c r="T222" s="34"/>
      <c r="W222" s="35"/>
      <c r="X222" s="35"/>
      <c r="Y222" s="35"/>
      <c r="Z222" s="35"/>
      <c r="AA222" s="35"/>
      <c r="AB222" s="35"/>
      <c r="AC222" s="35"/>
      <c r="AD222" s="35"/>
      <c r="AE222" s="35"/>
      <c r="AF222" s="35"/>
      <c r="AG222" s="35"/>
      <c r="AH222" s="35"/>
      <c r="AI222" s="36"/>
      <c r="AJ222" s="36"/>
      <c r="AK222" s="36"/>
      <c r="AL222" s="36"/>
      <c r="AM222" s="36"/>
      <c r="AN222" s="36"/>
      <c r="AO222" s="36"/>
      <c r="AP222" s="36"/>
      <c r="AQ222" s="36"/>
      <c r="AR222" s="36"/>
    </row>
    <row r="223" spans="1:44" s="2" customFormat="1" ht="29.25" customHeight="1" x14ac:dyDescent="0.3">
      <c r="A223" s="37" t="s">
        <v>59</v>
      </c>
      <c r="B223" s="63">
        <f t="shared" si="23"/>
        <v>9624.36</v>
      </c>
      <c r="C223" s="259">
        <f t="shared" si="24"/>
        <v>14003.44</v>
      </c>
      <c r="D223" s="257"/>
      <c r="E223" s="257">
        <f t="shared" si="25"/>
        <v>15014</v>
      </c>
      <c r="F223" s="257"/>
      <c r="G223" s="257">
        <f t="shared" si="26"/>
        <v>17708.82</v>
      </c>
      <c r="H223" s="258"/>
      <c r="I223" s="284">
        <f t="shared" si="27"/>
        <v>12992.89</v>
      </c>
      <c r="J223" s="285"/>
      <c r="K223" s="259">
        <f t="shared" si="28"/>
        <v>18904.650000000001</v>
      </c>
      <c r="L223" s="257"/>
      <c r="M223" s="257">
        <f t="shared" si="29"/>
        <v>20268.91</v>
      </c>
      <c r="N223" s="257"/>
      <c r="O223" s="257">
        <f t="shared" si="30"/>
        <v>23906.92</v>
      </c>
      <c r="P223" s="258"/>
      <c r="Q223" s="33"/>
      <c r="R223" s="290"/>
      <c r="S223" s="290"/>
      <c r="T223" s="34"/>
      <c r="W223" s="35"/>
      <c r="X223" s="35"/>
      <c r="Y223" s="35"/>
      <c r="Z223" s="35"/>
      <c r="AA223" s="35"/>
      <c r="AB223" s="35"/>
      <c r="AC223" s="35"/>
      <c r="AD223" s="35"/>
      <c r="AE223" s="35"/>
      <c r="AF223" s="35"/>
      <c r="AG223" s="35"/>
      <c r="AH223" s="35"/>
      <c r="AI223" s="36"/>
      <c r="AJ223" s="36"/>
      <c r="AK223" s="36"/>
      <c r="AL223" s="36"/>
      <c r="AM223" s="36"/>
      <c r="AN223" s="36"/>
      <c r="AO223" s="36"/>
      <c r="AP223" s="36"/>
      <c r="AQ223" s="36"/>
      <c r="AR223" s="36"/>
    </row>
    <row r="224" spans="1:44" s="2" customFormat="1" ht="29.25" customHeight="1" x14ac:dyDescent="0.3">
      <c r="A224" s="37" t="s">
        <v>60</v>
      </c>
      <c r="B224" s="63">
        <f t="shared" si="23"/>
        <v>9624.36</v>
      </c>
      <c r="C224" s="259">
        <f t="shared" si="24"/>
        <v>14003.44</v>
      </c>
      <c r="D224" s="257"/>
      <c r="E224" s="257">
        <f t="shared" si="25"/>
        <v>15014</v>
      </c>
      <c r="F224" s="257"/>
      <c r="G224" s="257">
        <f t="shared" si="26"/>
        <v>17708.82</v>
      </c>
      <c r="H224" s="258"/>
      <c r="I224" s="284">
        <f t="shared" si="27"/>
        <v>12992.89</v>
      </c>
      <c r="J224" s="285"/>
      <c r="K224" s="259">
        <f t="shared" si="28"/>
        <v>18904.650000000001</v>
      </c>
      <c r="L224" s="257"/>
      <c r="M224" s="257">
        <f t="shared" si="29"/>
        <v>20268.91</v>
      </c>
      <c r="N224" s="257"/>
      <c r="O224" s="257">
        <f t="shared" si="30"/>
        <v>23906.92</v>
      </c>
      <c r="P224" s="258"/>
      <c r="Q224" s="33"/>
      <c r="R224" s="290"/>
      <c r="S224" s="290"/>
      <c r="T224" s="34"/>
      <c r="W224" s="35"/>
      <c r="X224" s="35"/>
      <c r="Y224" s="35"/>
      <c r="Z224" s="35"/>
      <c r="AA224" s="35"/>
      <c r="AB224" s="35"/>
      <c r="AC224" s="35"/>
      <c r="AD224" s="35"/>
      <c r="AE224" s="35"/>
      <c r="AF224" s="35"/>
      <c r="AG224" s="35"/>
      <c r="AH224" s="35"/>
      <c r="AI224" s="36"/>
      <c r="AJ224" s="36"/>
      <c r="AK224" s="36"/>
      <c r="AL224" s="36"/>
      <c r="AM224" s="36"/>
      <c r="AN224" s="36"/>
      <c r="AO224" s="36"/>
      <c r="AP224" s="36"/>
      <c r="AQ224" s="36"/>
      <c r="AR224" s="36"/>
    </row>
    <row r="225" spans="1:44" s="2" customFormat="1" ht="29.25" customHeight="1" x14ac:dyDescent="0.3">
      <c r="A225" s="37" t="s">
        <v>61</v>
      </c>
      <c r="B225" s="63">
        <f t="shared" si="23"/>
        <v>9624.36</v>
      </c>
      <c r="C225" s="259">
        <f t="shared" si="24"/>
        <v>14003.44</v>
      </c>
      <c r="D225" s="257"/>
      <c r="E225" s="257">
        <f t="shared" si="25"/>
        <v>15014</v>
      </c>
      <c r="F225" s="257"/>
      <c r="G225" s="257">
        <f t="shared" si="26"/>
        <v>17708.82</v>
      </c>
      <c r="H225" s="258"/>
      <c r="I225" s="284">
        <f t="shared" si="27"/>
        <v>12992.89</v>
      </c>
      <c r="J225" s="285"/>
      <c r="K225" s="259">
        <f t="shared" si="28"/>
        <v>18904.650000000001</v>
      </c>
      <c r="L225" s="257"/>
      <c r="M225" s="257">
        <f t="shared" si="29"/>
        <v>20268.91</v>
      </c>
      <c r="N225" s="257"/>
      <c r="O225" s="257">
        <f t="shared" si="30"/>
        <v>23906.92</v>
      </c>
      <c r="P225" s="258"/>
      <c r="Q225" s="33"/>
      <c r="R225" s="290"/>
      <c r="S225" s="290"/>
      <c r="T225" s="34"/>
      <c r="W225" s="35"/>
      <c r="X225" s="35"/>
      <c r="Y225" s="35"/>
      <c r="Z225" s="35"/>
      <c r="AA225" s="35"/>
      <c r="AB225" s="35"/>
      <c r="AC225" s="35"/>
      <c r="AD225" s="35"/>
      <c r="AE225" s="35"/>
      <c r="AF225" s="35"/>
      <c r="AG225" s="35"/>
      <c r="AH225" s="35"/>
      <c r="AI225" s="36"/>
      <c r="AJ225" s="36"/>
      <c r="AK225" s="36"/>
      <c r="AL225" s="36"/>
      <c r="AM225" s="36"/>
      <c r="AN225" s="36"/>
      <c r="AO225" s="36"/>
      <c r="AP225" s="36"/>
      <c r="AQ225" s="36"/>
      <c r="AR225" s="36"/>
    </row>
    <row r="226" spans="1:44" s="2" customFormat="1" ht="29.25" customHeight="1" x14ac:dyDescent="0.3">
      <c r="A226" s="37" t="s">
        <v>62</v>
      </c>
      <c r="B226" s="63">
        <f t="shared" si="23"/>
        <v>9624.36</v>
      </c>
      <c r="C226" s="259">
        <f t="shared" si="24"/>
        <v>14003.44</v>
      </c>
      <c r="D226" s="257"/>
      <c r="E226" s="257">
        <f t="shared" si="25"/>
        <v>15014</v>
      </c>
      <c r="F226" s="257"/>
      <c r="G226" s="257">
        <f t="shared" si="26"/>
        <v>17708.82</v>
      </c>
      <c r="H226" s="258"/>
      <c r="I226" s="284">
        <f t="shared" si="27"/>
        <v>12992.89</v>
      </c>
      <c r="J226" s="285"/>
      <c r="K226" s="259">
        <f t="shared" si="28"/>
        <v>18904.650000000001</v>
      </c>
      <c r="L226" s="257"/>
      <c r="M226" s="257">
        <f t="shared" si="29"/>
        <v>20268.91</v>
      </c>
      <c r="N226" s="257"/>
      <c r="O226" s="257">
        <f t="shared" si="30"/>
        <v>23906.92</v>
      </c>
      <c r="P226" s="258"/>
      <c r="Q226" s="33"/>
      <c r="R226" s="290"/>
      <c r="S226" s="290"/>
      <c r="T226" s="34"/>
      <c r="W226" s="35"/>
      <c r="X226" s="35"/>
      <c r="Y226" s="35"/>
      <c r="Z226" s="35"/>
      <c r="AA226" s="35"/>
      <c r="AB226" s="35"/>
      <c r="AC226" s="35"/>
      <c r="AD226" s="35"/>
      <c r="AE226" s="35"/>
      <c r="AF226" s="35"/>
      <c r="AG226" s="35"/>
      <c r="AH226" s="35"/>
      <c r="AI226" s="36"/>
      <c r="AJ226" s="36"/>
      <c r="AK226" s="36"/>
      <c r="AL226" s="36"/>
      <c r="AM226" s="36"/>
      <c r="AN226" s="36"/>
      <c r="AO226" s="36"/>
      <c r="AP226" s="36"/>
      <c r="AQ226" s="36"/>
      <c r="AR226" s="36"/>
    </row>
    <row r="227" spans="1:44" s="2" customFormat="1" ht="29.25" customHeight="1" x14ac:dyDescent="0.3">
      <c r="A227" s="37" t="s">
        <v>63</v>
      </c>
      <c r="B227" s="63">
        <f t="shared" si="23"/>
        <v>9847.43</v>
      </c>
      <c r="C227" s="259">
        <f t="shared" si="24"/>
        <v>14328.01</v>
      </c>
      <c r="D227" s="257"/>
      <c r="E227" s="257">
        <f t="shared" si="25"/>
        <v>15361.99</v>
      </c>
      <c r="F227" s="257"/>
      <c r="G227" s="257">
        <f t="shared" si="26"/>
        <v>18119.27</v>
      </c>
      <c r="H227" s="258"/>
      <c r="I227" s="284">
        <f t="shared" si="27"/>
        <v>13294.03</v>
      </c>
      <c r="J227" s="285"/>
      <c r="K227" s="259">
        <f t="shared" si="28"/>
        <v>19342.810000000001</v>
      </c>
      <c r="L227" s="257"/>
      <c r="M227" s="257">
        <f t="shared" si="29"/>
        <v>20738.689999999999</v>
      </c>
      <c r="N227" s="257"/>
      <c r="O227" s="257">
        <f t="shared" si="30"/>
        <v>24461.02</v>
      </c>
      <c r="P227" s="258"/>
      <c r="Q227" s="33"/>
      <c r="R227" s="290"/>
      <c r="S227" s="290"/>
      <c r="T227" s="34"/>
      <c r="W227" s="35"/>
      <c r="X227" s="35"/>
      <c r="Y227" s="35"/>
      <c r="Z227" s="35"/>
      <c r="AA227" s="35"/>
      <c r="AB227" s="35"/>
      <c r="AC227" s="35"/>
      <c r="AD227" s="35"/>
      <c r="AE227" s="35"/>
      <c r="AF227" s="35"/>
      <c r="AG227" s="35"/>
      <c r="AH227" s="35"/>
      <c r="AI227" s="36"/>
      <c r="AJ227" s="36"/>
      <c r="AK227" s="36"/>
      <c r="AL227" s="36"/>
      <c r="AM227" s="36"/>
      <c r="AN227" s="36"/>
      <c r="AO227" s="36"/>
      <c r="AP227" s="36"/>
      <c r="AQ227" s="36"/>
      <c r="AR227" s="36"/>
    </row>
    <row r="228" spans="1:44" s="2" customFormat="1" ht="29.25" customHeight="1" x14ac:dyDescent="0.3">
      <c r="A228" s="37" t="s">
        <v>64</v>
      </c>
      <c r="B228" s="63">
        <f t="shared" si="23"/>
        <v>9847.43</v>
      </c>
      <c r="C228" s="259">
        <f t="shared" si="24"/>
        <v>14328.01</v>
      </c>
      <c r="D228" s="257"/>
      <c r="E228" s="257">
        <f t="shared" si="25"/>
        <v>15361.99</v>
      </c>
      <c r="F228" s="257"/>
      <c r="G228" s="257">
        <f t="shared" si="26"/>
        <v>18119.27</v>
      </c>
      <c r="H228" s="258"/>
      <c r="I228" s="284">
        <f t="shared" si="27"/>
        <v>13294.03</v>
      </c>
      <c r="J228" s="285"/>
      <c r="K228" s="259">
        <f t="shared" si="28"/>
        <v>19342.810000000001</v>
      </c>
      <c r="L228" s="257"/>
      <c r="M228" s="257">
        <f t="shared" si="29"/>
        <v>20738.689999999999</v>
      </c>
      <c r="N228" s="257"/>
      <c r="O228" s="257">
        <f t="shared" si="30"/>
        <v>24461.02</v>
      </c>
      <c r="P228" s="258"/>
      <c r="Q228" s="33"/>
      <c r="R228" s="290"/>
      <c r="S228" s="290"/>
      <c r="T228" s="34"/>
      <c r="W228" s="35"/>
      <c r="X228" s="35"/>
      <c r="Y228" s="35"/>
      <c r="Z228" s="35"/>
      <c r="AA228" s="35"/>
      <c r="AB228" s="35"/>
      <c r="AC228" s="35"/>
      <c r="AD228" s="35"/>
      <c r="AE228" s="35"/>
      <c r="AF228" s="35"/>
      <c r="AG228" s="35"/>
      <c r="AH228" s="35"/>
      <c r="AI228" s="36"/>
      <c r="AJ228" s="36"/>
      <c r="AK228" s="36"/>
      <c r="AL228" s="36"/>
      <c r="AM228" s="36"/>
      <c r="AN228" s="36"/>
      <c r="AO228" s="36"/>
      <c r="AP228" s="36"/>
      <c r="AQ228" s="36"/>
      <c r="AR228" s="36"/>
    </row>
    <row r="229" spans="1:44" s="2" customFormat="1" ht="27.75" customHeight="1" thickBot="1" x14ac:dyDescent="0.35">
      <c r="A229" s="38" t="s">
        <v>66</v>
      </c>
      <c r="B229" s="61">
        <f t="shared" si="23"/>
        <v>9847.43</v>
      </c>
      <c r="C229" s="270">
        <f t="shared" si="24"/>
        <v>14328.01</v>
      </c>
      <c r="D229" s="271"/>
      <c r="E229" s="271">
        <f t="shared" si="25"/>
        <v>15361.99</v>
      </c>
      <c r="F229" s="271"/>
      <c r="G229" s="271">
        <f t="shared" si="26"/>
        <v>18119.27</v>
      </c>
      <c r="H229" s="272"/>
      <c r="I229" s="276">
        <f t="shared" si="27"/>
        <v>13294.03</v>
      </c>
      <c r="J229" s="277"/>
      <c r="K229" s="270">
        <f t="shared" si="28"/>
        <v>19342.810000000001</v>
      </c>
      <c r="L229" s="271"/>
      <c r="M229" s="271">
        <f t="shared" si="29"/>
        <v>20738.689999999999</v>
      </c>
      <c r="N229" s="271"/>
      <c r="O229" s="271">
        <f t="shared" si="30"/>
        <v>24461.02</v>
      </c>
      <c r="P229" s="272"/>
      <c r="Q229" s="292"/>
      <c r="R229" s="292"/>
      <c r="S229" s="292"/>
      <c r="T229" s="292"/>
      <c r="W229" s="35"/>
      <c r="X229" s="35"/>
      <c r="Y229" s="35"/>
      <c r="Z229" s="35"/>
      <c r="AA229" s="35"/>
      <c r="AB229" s="35"/>
      <c r="AC229" s="35"/>
      <c r="AD229" s="35"/>
      <c r="AE229" s="35"/>
      <c r="AF229" s="35"/>
      <c r="AG229" s="35"/>
      <c r="AH229" s="35"/>
      <c r="AI229" s="36"/>
      <c r="AJ229" s="36"/>
      <c r="AK229" s="36"/>
      <c r="AL229" s="36"/>
      <c r="AM229" s="36"/>
      <c r="AN229" s="36"/>
      <c r="AO229" s="36"/>
      <c r="AP229" s="36"/>
      <c r="AQ229" s="36"/>
      <c r="AR229" s="36"/>
    </row>
    <row r="230" spans="1:44" s="30" customFormat="1" ht="21.75" customHeight="1" x14ac:dyDescent="0.3">
      <c r="A230" s="2"/>
      <c r="B230" s="2"/>
      <c r="C230" s="2"/>
      <c r="D230" s="2"/>
      <c r="G230" s="64"/>
      <c r="J230" s="64"/>
      <c r="K230" s="64"/>
      <c r="L230" s="59"/>
      <c r="M230" s="59"/>
      <c r="P230" s="40"/>
      <c r="Q230" s="40"/>
      <c r="W230" s="31"/>
      <c r="X230" s="31"/>
      <c r="Y230" s="31"/>
      <c r="Z230" s="31"/>
      <c r="AA230" s="31"/>
      <c r="AB230" s="31"/>
      <c r="AC230" s="31"/>
      <c r="AD230" s="31"/>
      <c r="AE230" s="31"/>
      <c r="AF230" s="31"/>
      <c r="AG230" s="31"/>
      <c r="AH230" s="31"/>
    </row>
    <row r="231" spans="1:44" s="2" customFormat="1" ht="50.25" customHeight="1" x14ac:dyDescent="0.3">
      <c r="A231" s="41" t="s">
        <v>38</v>
      </c>
      <c r="B231" s="41"/>
      <c r="C231" s="41"/>
      <c r="D231" s="41"/>
      <c r="H231" s="42"/>
      <c r="I231" s="42"/>
      <c r="W231" s="35"/>
      <c r="X231" s="35"/>
      <c r="Y231" s="35"/>
      <c r="Z231" s="35"/>
      <c r="AA231" s="35"/>
      <c r="AB231" s="35"/>
      <c r="AC231" s="35"/>
      <c r="AD231" s="35"/>
      <c r="AE231" s="35"/>
      <c r="AF231" s="35"/>
      <c r="AG231" s="35"/>
      <c r="AH231" s="35"/>
    </row>
    <row r="232" spans="1:44" s="2" customFormat="1" ht="22.5" customHeight="1" thickBot="1" x14ac:dyDescent="0.35">
      <c r="H232" s="43"/>
      <c r="I232" s="44"/>
      <c r="O232" s="260" t="s">
        <v>3</v>
      </c>
      <c r="P232" s="260"/>
      <c r="W232" s="35"/>
      <c r="X232" s="35"/>
      <c r="Y232" s="35"/>
      <c r="Z232" s="35"/>
      <c r="AA232" s="35"/>
      <c r="AB232" s="35"/>
      <c r="AC232" s="35"/>
      <c r="AD232" s="35"/>
      <c r="AE232" s="35"/>
      <c r="AF232" s="35"/>
      <c r="AG232" s="35"/>
      <c r="AH232" s="35"/>
    </row>
    <row r="233" spans="1:44" s="2" customFormat="1" ht="22.5" customHeight="1" thickBot="1" x14ac:dyDescent="0.35">
      <c r="A233" s="245" t="s">
        <v>5</v>
      </c>
      <c r="B233" s="278" t="s">
        <v>49</v>
      </c>
      <c r="C233" s="211" t="s">
        <v>35</v>
      </c>
      <c r="D233" s="212"/>
      <c r="E233" s="212"/>
      <c r="F233" s="212"/>
      <c r="G233" s="212"/>
      <c r="H233" s="213"/>
      <c r="I233" s="278" t="s">
        <v>49</v>
      </c>
      <c r="J233" s="279"/>
      <c r="K233" s="211" t="s">
        <v>34</v>
      </c>
      <c r="L233" s="212"/>
      <c r="M233" s="212"/>
      <c r="N233" s="212"/>
      <c r="O233" s="212"/>
      <c r="P233" s="213"/>
      <c r="Q233" s="45"/>
      <c r="R233" s="45"/>
      <c r="S233" s="45"/>
      <c r="T233" s="45"/>
      <c r="W233" s="35"/>
      <c r="X233" s="35"/>
      <c r="Y233" s="35"/>
      <c r="Z233" s="35"/>
      <c r="AA233" s="35"/>
      <c r="AB233" s="35"/>
      <c r="AC233" s="35"/>
      <c r="AD233" s="35"/>
      <c r="AE233" s="35"/>
      <c r="AF233" s="35"/>
      <c r="AG233" s="35"/>
      <c r="AH233" s="35"/>
    </row>
    <row r="234" spans="1:44" s="2" customFormat="1" ht="44.25" customHeight="1" thickBot="1" x14ac:dyDescent="0.25">
      <c r="A234" s="248"/>
      <c r="B234" s="280"/>
      <c r="C234" s="216" t="s">
        <v>42</v>
      </c>
      <c r="D234" s="291"/>
      <c r="E234" s="291"/>
      <c r="F234" s="291"/>
      <c r="G234" s="291"/>
      <c r="H234" s="217"/>
      <c r="I234" s="280"/>
      <c r="J234" s="281"/>
      <c r="K234" s="179" t="s">
        <v>42</v>
      </c>
      <c r="L234" s="180"/>
      <c r="M234" s="180"/>
      <c r="N234" s="180"/>
      <c r="O234" s="180"/>
      <c r="P234" s="181"/>
      <c r="Q234" s="46"/>
      <c r="R234" s="46"/>
      <c r="S234" s="46"/>
      <c r="T234" s="46"/>
      <c r="W234" s="35"/>
      <c r="X234" s="35"/>
      <c r="Y234" s="35"/>
      <c r="Z234" s="35"/>
      <c r="AA234" s="35"/>
      <c r="AB234" s="35"/>
      <c r="AC234" s="35"/>
      <c r="AD234" s="35"/>
      <c r="AE234" s="35"/>
      <c r="AF234" s="35"/>
      <c r="AG234" s="35"/>
      <c r="AH234" s="35"/>
    </row>
    <row r="235" spans="1:44" s="2" customFormat="1" ht="29.25" customHeight="1" thickBot="1" x14ac:dyDescent="0.25">
      <c r="A235" s="251"/>
      <c r="B235" s="282"/>
      <c r="C235" s="220">
        <v>1.4550000000000001</v>
      </c>
      <c r="D235" s="221"/>
      <c r="E235" s="222">
        <v>1.56</v>
      </c>
      <c r="F235" s="223"/>
      <c r="G235" s="222">
        <v>1.84</v>
      </c>
      <c r="H235" s="223"/>
      <c r="I235" s="282"/>
      <c r="J235" s="283"/>
      <c r="K235" s="220">
        <v>1.4550000000000001</v>
      </c>
      <c r="L235" s="221"/>
      <c r="M235" s="222">
        <v>1.56</v>
      </c>
      <c r="N235" s="223"/>
      <c r="O235" s="222">
        <v>1.84</v>
      </c>
      <c r="P235" s="223"/>
      <c r="Q235" s="107"/>
      <c r="R235" s="107"/>
      <c r="S235" s="107"/>
      <c r="T235" s="60"/>
      <c r="W235" s="35"/>
      <c r="X235" s="35"/>
      <c r="Y235" s="35"/>
      <c r="Z235" s="35"/>
      <c r="AA235" s="35"/>
      <c r="AB235" s="35"/>
      <c r="AC235" s="35"/>
      <c r="AD235" s="35"/>
      <c r="AE235" s="35"/>
      <c r="AF235" s="35"/>
      <c r="AG235" s="35"/>
      <c r="AH235" s="35"/>
    </row>
    <row r="236" spans="1:44" s="2" customFormat="1" ht="21.75" customHeight="1" x14ac:dyDescent="0.3">
      <c r="A236" s="47" t="s">
        <v>12</v>
      </c>
      <c r="B236" s="62">
        <v>652.72</v>
      </c>
      <c r="C236" s="286">
        <f>ROUND(B236*1.455,2)</f>
        <v>949.71</v>
      </c>
      <c r="D236" s="287"/>
      <c r="E236" s="287">
        <f>ROUND(B236*1.56,2)</f>
        <v>1018.24</v>
      </c>
      <c r="F236" s="287"/>
      <c r="G236" s="287">
        <f>ROUND(B236*1.84,2)</f>
        <v>1201</v>
      </c>
      <c r="H236" s="288"/>
      <c r="I236" s="273">
        <f>ROUND(B236*1.35,2)</f>
        <v>881.17</v>
      </c>
      <c r="J236" s="274"/>
      <c r="K236" s="286">
        <f>ROUND(I236*1.455,2)</f>
        <v>1282.0999999999999</v>
      </c>
      <c r="L236" s="287"/>
      <c r="M236" s="287">
        <f>ROUND(I236*1.56,2)</f>
        <v>1374.63</v>
      </c>
      <c r="N236" s="287"/>
      <c r="O236" s="287">
        <f>ROUND(I236*1.84,2)</f>
        <v>1621.35</v>
      </c>
      <c r="P236" s="288"/>
      <c r="Q236" s="48"/>
      <c r="R236" s="48"/>
      <c r="S236" s="48"/>
      <c r="T236" s="48"/>
      <c r="W236" s="31"/>
      <c r="X236" s="31"/>
      <c r="Y236" s="31"/>
      <c r="Z236" s="31"/>
      <c r="AA236" s="31"/>
      <c r="AB236" s="31"/>
      <c r="AC236" s="31"/>
      <c r="AD236" s="31"/>
      <c r="AE236" s="31"/>
      <c r="AF236" s="31"/>
      <c r="AG236" s="31"/>
      <c r="AH236" s="35"/>
    </row>
    <row r="237" spans="1:44" s="2" customFormat="1" ht="24" customHeight="1" x14ac:dyDescent="0.3">
      <c r="A237" s="49" t="s">
        <v>47</v>
      </c>
      <c r="B237" s="63">
        <v>6134.27</v>
      </c>
      <c r="C237" s="259">
        <f t="shared" ref="C237:C252" si="31">ROUND(B237*1.455,2)</f>
        <v>8925.36</v>
      </c>
      <c r="D237" s="257"/>
      <c r="E237" s="257">
        <f t="shared" ref="E237:E252" si="32">ROUND(B237*1.56,2)</f>
        <v>9569.4599999999991</v>
      </c>
      <c r="F237" s="257"/>
      <c r="G237" s="257">
        <f t="shared" ref="G237:G252" si="33">ROUND(B237*1.84,2)</f>
        <v>11287.06</v>
      </c>
      <c r="H237" s="258"/>
      <c r="I237" s="284">
        <f t="shared" ref="I237:I252" si="34">ROUND(B237*1.35,2)</f>
        <v>8281.26</v>
      </c>
      <c r="J237" s="285"/>
      <c r="K237" s="259">
        <f t="shared" ref="K237:K252" si="35">ROUND(I237*1.455,2)</f>
        <v>12049.23</v>
      </c>
      <c r="L237" s="257"/>
      <c r="M237" s="257">
        <f t="shared" ref="M237:M252" si="36">ROUND(I237*1.56,2)</f>
        <v>12918.77</v>
      </c>
      <c r="N237" s="257"/>
      <c r="O237" s="257">
        <f t="shared" ref="O237:O252" si="37">ROUND(I237*1.84,2)</f>
        <v>15237.52</v>
      </c>
      <c r="P237" s="258"/>
      <c r="Q237" s="48"/>
      <c r="R237" s="48"/>
      <c r="S237" s="48"/>
      <c r="T237" s="48"/>
      <c r="W237" s="31"/>
      <c r="X237" s="31"/>
      <c r="Y237" s="31"/>
      <c r="Z237" s="31"/>
      <c r="AA237" s="31"/>
      <c r="AB237" s="31"/>
      <c r="AC237" s="31"/>
      <c r="AD237" s="31"/>
      <c r="AE237" s="31"/>
      <c r="AF237" s="31"/>
      <c r="AG237" s="31"/>
      <c r="AH237" s="35"/>
    </row>
    <row r="238" spans="1:44" s="2" customFormat="1" ht="24" customHeight="1" x14ac:dyDescent="0.3">
      <c r="A238" s="49" t="s">
        <v>41</v>
      </c>
      <c r="B238" s="63">
        <v>1021.45</v>
      </c>
      <c r="C238" s="259">
        <f t="shared" si="31"/>
        <v>1486.21</v>
      </c>
      <c r="D238" s="257"/>
      <c r="E238" s="257">
        <f t="shared" si="32"/>
        <v>1593.46</v>
      </c>
      <c r="F238" s="257"/>
      <c r="G238" s="257">
        <f t="shared" si="33"/>
        <v>1879.47</v>
      </c>
      <c r="H238" s="258"/>
      <c r="I238" s="284">
        <f t="shared" si="34"/>
        <v>1378.96</v>
      </c>
      <c r="J238" s="285"/>
      <c r="K238" s="259">
        <f t="shared" si="35"/>
        <v>2006.39</v>
      </c>
      <c r="L238" s="257"/>
      <c r="M238" s="257">
        <f t="shared" si="36"/>
        <v>2151.1799999999998</v>
      </c>
      <c r="N238" s="257"/>
      <c r="O238" s="257">
        <f t="shared" si="37"/>
        <v>2537.29</v>
      </c>
      <c r="P238" s="258"/>
      <c r="Q238" s="48"/>
      <c r="R238" s="48"/>
      <c r="S238" s="48"/>
      <c r="T238" s="48"/>
      <c r="W238" s="31"/>
      <c r="X238" s="31"/>
      <c r="Y238" s="31"/>
      <c r="Z238" s="31"/>
      <c r="AA238" s="31"/>
      <c r="AB238" s="31"/>
      <c r="AC238" s="31"/>
      <c r="AD238" s="31"/>
      <c r="AE238" s="31"/>
      <c r="AF238" s="31"/>
      <c r="AG238" s="31"/>
      <c r="AH238" s="35"/>
    </row>
    <row r="239" spans="1:44" s="2" customFormat="1" ht="24" customHeight="1" x14ac:dyDescent="0.3">
      <c r="A239" s="49" t="s">
        <v>13</v>
      </c>
      <c r="B239" s="63">
        <v>1305.44</v>
      </c>
      <c r="C239" s="259">
        <f t="shared" si="31"/>
        <v>1899.42</v>
      </c>
      <c r="D239" s="257"/>
      <c r="E239" s="257">
        <f t="shared" si="32"/>
        <v>2036.49</v>
      </c>
      <c r="F239" s="257"/>
      <c r="G239" s="257">
        <f t="shared" si="33"/>
        <v>2402.0100000000002</v>
      </c>
      <c r="H239" s="258"/>
      <c r="I239" s="284">
        <f t="shared" si="34"/>
        <v>1762.34</v>
      </c>
      <c r="J239" s="285"/>
      <c r="K239" s="259">
        <f t="shared" si="35"/>
        <v>2564.1999999999998</v>
      </c>
      <c r="L239" s="257"/>
      <c r="M239" s="257">
        <f t="shared" si="36"/>
        <v>2749.25</v>
      </c>
      <c r="N239" s="257"/>
      <c r="O239" s="257">
        <f t="shared" si="37"/>
        <v>3242.71</v>
      </c>
      <c r="P239" s="258"/>
      <c r="Q239" s="48"/>
      <c r="R239" s="48"/>
      <c r="S239" s="48"/>
      <c r="T239" s="48"/>
      <c r="W239" s="31"/>
      <c r="X239" s="31"/>
      <c r="Y239" s="31"/>
      <c r="Z239" s="31"/>
      <c r="AA239" s="31"/>
      <c r="AB239" s="31"/>
      <c r="AC239" s="31"/>
      <c r="AD239" s="31"/>
      <c r="AE239" s="31"/>
      <c r="AF239" s="31"/>
      <c r="AG239" s="31"/>
      <c r="AH239" s="35"/>
    </row>
    <row r="240" spans="1:44" s="2" customFormat="1" ht="24" customHeight="1" x14ac:dyDescent="0.3">
      <c r="A240" s="49" t="s">
        <v>45</v>
      </c>
      <c r="B240" s="63">
        <v>652.72</v>
      </c>
      <c r="C240" s="259">
        <f t="shared" si="31"/>
        <v>949.71</v>
      </c>
      <c r="D240" s="257"/>
      <c r="E240" s="257">
        <f t="shared" si="32"/>
        <v>1018.24</v>
      </c>
      <c r="F240" s="257"/>
      <c r="G240" s="257">
        <f t="shared" si="33"/>
        <v>1201</v>
      </c>
      <c r="H240" s="258"/>
      <c r="I240" s="284">
        <f t="shared" si="34"/>
        <v>881.17</v>
      </c>
      <c r="J240" s="285"/>
      <c r="K240" s="259">
        <f t="shared" si="35"/>
        <v>1282.0999999999999</v>
      </c>
      <c r="L240" s="257"/>
      <c r="M240" s="257">
        <f t="shared" si="36"/>
        <v>1374.63</v>
      </c>
      <c r="N240" s="257"/>
      <c r="O240" s="257">
        <f t="shared" si="37"/>
        <v>1621.35</v>
      </c>
      <c r="P240" s="258"/>
      <c r="Q240" s="48"/>
      <c r="R240" s="48"/>
      <c r="S240" s="48"/>
      <c r="T240" s="48"/>
      <c r="W240" s="31"/>
      <c r="X240" s="31"/>
      <c r="Y240" s="31"/>
      <c r="Z240" s="31"/>
      <c r="AA240" s="31"/>
      <c r="AB240" s="31"/>
      <c r="AC240" s="31"/>
      <c r="AD240" s="31"/>
      <c r="AE240" s="31"/>
      <c r="AF240" s="31"/>
      <c r="AG240" s="31"/>
      <c r="AH240" s="35"/>
    </row>
    <row r="241" spans="1:34" s="2" customFormat="1" ht="24" customHeight="1" x14ac:dyDescent="0.3">
      <c r="A241" s="49" t="s">
        <v>46</v>
      </c>
      <c r="B241" s="63">
        <v>4494.75</v>
      </c>
      <c r="C241" s="259">
        <f t="shared" si="31"/>
        <v>6539.86</v>
      </c>
      <c r="D241" s="257"/>
      <c r="E241" s="257">
        <f t="shared" si="32"/>
        <v>7011.81</v>
      </c>
      <c r="F241" s="257"/>
      <c r="G241" s="257">
        <f t="shared" si="33"/>
        <v>8270.34</v>
      </c>
      <c r="H241" s="258"/>
      <c r="I241" s="284">
        <f t="shared" si="34"/>
        <v>6067.91</v>
      </c>
      <c r="J241" s="285"/>
      <c r="K241" s="259">
        <f t="shared" si="35"/>
        <v>8828.81</v>
      </c>
      <c r="L241" s="257"/>
      <c r="M241" s="257">
        <f t="shared" si="36"/>
        <v>9465.94</v>
      </c>
      <c r="N241" s="257"/>
      <c r="O241" s="257">
        <f t="shared" si="37"/>
        <v>11164.95</v>
      </c>
      <c r="P241" s="258"/>
      <c r="Q241" s="48"/>
      <c r="R241" s="48"/>
      <c r="S241" s="48"/>
      <c r="T241" s="48"/>
      <c r="W241" s="31"/>
      <c r="X241" s="31"/>
      <c r="Y241" s="31"/>
      <c r="Z241" s="31"/>
      <c r="AA241" s="31"/>
      <c r="AB241" s="31"/>
      <c r="AC241" s="31"/>
      <c r="AD241" s="31"/>
      <c r="AE241" s="31"/>
      <c r="AF241" s="31"/>
      <c r="AG241" s="31"/>
      <c r="AH241" s="35"/>
    </row>
    <row r="242" spans="1:34" s="2" customFormat="1" ht="34.5" customHeight="1" x14ac:dyDescent="0.3">
      <c r="A242" s="49" t="s">
        <v>43</v>
      </c>
      <c r="B242" s="63">
        <v>652.72</v>
      </c>
      <c r="C242" s="259">
        <f t="shared" si="31"/>
        <v>949.71</v>
      </c>
      <c r="D242" s="257"/>
      <c r="E242" s="257">
        <f t="shared" si="32"/>
        <v>1018.24</v>
      </c>
      <c r="F242" s="257"/>
      <c r="G242" s="257">
        <f t="shared" si="33"/>
        <v>1201</v>
      </c>
      <c r="H242" s="258"/>
      <c r="I242" s="284">
        <f t="shared" si="34"/>
        <v>881.17</v>
      </c>
      <c r="J242" s="285"/>
      <c r="K242" s="259">
        <f t="shared" si="35"/>
        <v>1282.0999999999999</v>
      </c>
      <c r="L242" s="257"/>
      <c r="M242" s="257">
        <f t="shared" si="36"/>
        <v>1374.63</v>
      </c>
      <c r="N242" s="257"/>
      <c r="O242" s="257">
        <f t="shared" si="37"/>
        <v>1621.35</v>
      </c>
      <c r="P242" s="258"/>
      <c r="Q242" s="48"/>
      <c r="R242" s="48"/>
      <c r="S242" s="48"/>
      <c r="T242" s="48"/>
      <c r="W242" s="31"/>
      <c r="X242" s="31"/>
      <c r="Y242" s="31"/>
      <c r="Z242" s="31"/>
      <c r="AA242" s="31"/>
      <c r="AB242" s="31"/>
      <c r="AC242" s="31"/>
      <c r="AD242" s="31"/>
      <c r="AE242" s="31"/>
      <c r="AF242" s="31"/>
      <c r="AG242" s="31"/>
      <c r="AH242" s="35"/>
    </row>
    <row r="243" spans="1:34" s="2" customFormat="1" ht="24" customHeight="1" x14ac:dyDescent="0.3">
      <c r="A243" s="49" t="s">
        <v>6</v>
      </c>
      <c r="B243" s="63">
        <v>1305.44</v>
      </c>
      <c r="C243" s="259">
        <f t="shared" si="31"/>
        <v>1899.42</v>
      </c>
      <c r="D243" s="257"/>
      <c r="E243" s="257">
        <f t="shared" si="32"/>
        <v>2036.49</v>
      </c>
      <c r="F243" s="257"/>
      <c r="G243" s="257">
        <f t="shared" si="33"/>
        <v>2402.0100000000002</v>
      </c>
      <c r="H243" s="258"/>
      <c r="I243" s="284">
        <f t="shared" si="34"/>
        <v>1762.34</v>
      </c>
      <c r="J243" s="285"/>
      <c r="K243" s="259">
        <f t="shared" si="35"/>
        <v>2564.1999999999998</v>
      </c>
      <c r="L243" s="257"/>
      <c r="M243" s="257">
        <f t="shared" si="36"/>
        <v>2749.25</v>
      </c>
      <c r="N243" s="257"/>
      <c r="O243" s="257">
        <f t="shared" si="37"/>
        <v>3242.71</v>
      </c>
      <c r="P243" s="258"/>
      <c r="Q243" s="48"/>
      <c r="R243" s="48"/>
      <c r="S243" s="48"/>
      <c r="T243" s="48"/>
      <c r="W243" s="31"/>
      <c r="X243" s="31"/>
      <c r="Y243" s="31"/>
      <c r="Z243" s="31"/>
      <c r="AA243" s="31"/>
      <c r="AB243" s="31"/>
      <c r="AC243" s="31"/>
      <c r="AD243" s="31"/>
      <c r="AE243" s="31"/>
      <c r="AF243" s="31"/>
      <c r="AG243" s="31"/>
      <c r="AH243" s="35"/>
    </row>
    <row r="244" spans="1:34" s="2" customFormat="1" ht="24" customHeight="1" x14ac:dyDescent="0.3">
      <c r="A244" s="49" t="s">
        <v>14</v>
      </c>
      <c r="B244" s="63">
        <v>4937.76</v>
      </c>
      <c r="C244" s="259">
        <f t="shared" si="31"/>
        <v>7184.44</v>
      </c>
      <c r="D244" s="257"/>
      <c r="E244" s="257">
        <f t="shared" si="32"/>
        <v>7702.91</v>
      </c>
      <c r="F244" s="257"/>
      <c r="G244" s="257">
        <f t="shared" si="33"/>
        <v>9085.48</v>
      </c>
      <c r="H244" s="258"/>
      <c r="I244" s="284">
        <f t="shared" si="34"/>
        <v>6665.98</v>
      </c>
      <c r="J244" s="285"/>
      <c r="K244" s="259">
        <f t="shared" si="35"/>
        <v>9699</v>
      </c>
      <c r="L244" s="257"/>
      <c r="M244" s="257">
        <f t="shared" si="36"/>
        <v>10398.93</v>
      </c>
      <c r="N244" s="257"/>
      <c r="O244" s="257">
        <f t="shared" si="37"/>
        <v>12265.4</v>
      </c>
      <c r="P244" s="258"/>
      <c r="Q244" s="48"/>
      <c r="R244" s="48"/>
      <c r="S244" s="48"/>
      <c r="T244" s="48"/>
      <c r="W244" s="31"/>
      <c r="X244" s="31"/>
      <c r="Y244" s="31"/>
      <c r="Z244" s="31"/>
      <c r="AA244" s="31"/>
      <c r="AB244" s="31"/>
      <c r="AC244" s="31"/>
      <c r="AD244" s="31"/>
      <c r="AE244" s="31"/>
      <c r="AF244" s="31"/>
      <c r="AG244" s="31"/>
      <c r="AH244" s="35"/>
    </row>
    <row r="245" spans="1:34" s="2" customFormat="1" ht="36" customHeight="1" x14ac:dyDescent="0.3">
      <c r="A245" s="49" t="s">
        <v>44</v>
      </c>
      <c r="B245" s="63">
        <v>1305.44</v>
      </c>
      <c r="C245" s="259">
        <f t="shared" si="31"/>
        <v>1899.42</v>
      </c>
      <c r="D245" s="257"/>
      <c r="E245" s="257">
        <f t="shared" si="32"/>
        <v>2036.49</v>
      </c>
      <c r="F245" s="257"/>
      <c r="G245" s="257">
        <f t="shared" si="33"/>
        <v>2402.0100000000002</v>
      </c>
      <c r="H245" s="258"/>
      <c r="I245" s="284">
        <f t="shared" si="34"/>
        <v>1762.34</v>
      </c>
      <c r="J245" s="285"/>
      <c r="K245" s="259">
        <f t="shared" si="35"/>
        <v>2564.1999999999998</v>
      </c>
      <c r="L245" s="257"/>
      <c r="M245" s="257">
        <f t="shared" si="36"/>
        <v>2749.25</v>
      </c>
      <c r="N245" s="257"/>
      <c r="O245" s="257">
        <f t="shared" si="37"/>
        <v>3242.71</v>
      </c>
      <c r="P245" s="258"/>
      <c r="Q245" s="48"/>
      <c r="R245" s="48"/>
      <c r="S245" s="48"/>
      <c r="T245" s="48"/>
      <c r="W245" s="31"/>
      <c r="X245" s="31"/>
      <c r="Y245" s="31"/>
      <c r="Z245" s="31"/>
      <c r="AA245" s="31"/>
      <c r="AB245" s="31"/>
      <c r="AC245" s="31"/>
      <c r="AD245" s="31"/>
      <c r="AE245" s="31"/>
      <c r="AF245" s="31"/>
      <c r="AG245" s="31"/>
      <c r="AH245" s="35"/>
    </row>
    <row r="246" spans="1:34" s="2" customFormat="1" ht="24" customHeight="1" x14ac:dyDescent="0.3">
      <c r="A246" s="49" t="s">
        <v>7</v>
      </c>
      <c r="B246" s="63">
        <v>8241.8700000000008</v>
      </c>
      <c r="C246" s="259">
        <f t="shared" si="31"/>
        <v>11991.92</v>
      </c>
      <c r="D246" s="257"/>
      <c r="E246" s="257">
        <f t="shared" si="32"/>
        <v>12857.32</v>
      </c>
      <c r="F246" s="257"/>
      <c r="G246" s="257">
        <f t="shared" si="33"/>
        <v>15165.04</v>
      </c>
      <c r="H246" s="258"/>
      <c r="I246" s="284">
        <f t="shared" si="34"/>
        <v>11126.52</v>
      </c>
      <c r="J246" s="285"/>
      <c r="K246" s="259">
        <f t="shared" si="35"/>
        <v>16189.09</v>
      </c>
      <c r="L246" s="257"/>
      <c r="M246" s="257">
        <f t="shared" si="36"/>
        <v>17357.37</v>
      </c>
      <c r="N246" s="257"/>
      <c r="O246" s="257">
        <f t="shared" si="37"/>
        <v>20472.8</v>
      </c>
      <c r="P246" s="258"/>
      <c r="Q246" s="48"/>
      <c r="R246" s="48"/>
      <c r="S246" s="48"/>
      <c r="T246" s="48"/>
      <c r="W246" s="31"/>
      <c r="X246" s="31"/>
      <c r="Y246" s="31"/>
      <c r="Z246" s="31"/>
      <c r="AA246" s="31"/>
      <c r="AB246" s="31"/>
      <c r="AC246" s="31"/>
      <c r="AD246" s="31"/>
      <c r="AE246" s="31"/>
      <c r="AF246" s="31"/>
      <c r="AG246" s="31"/>
      <c r="AH246" s="35"/>
    </row>
    <row r="247" spans="1:34" s="2" customFormat="1" ht="24" customHeight="1" x14ac:dyDescent="0.3">
      <c r="A247" s="49" t="s">
        <v>15</v>
      </c>
      <c r="B247" s="63">
        <v>3632.32</v>
      </c>
      <c r="C247" s="259">
        <f t="shared" si="31"/>
        <v>5285.03</v>
      </c>
      <c r="D247" s="257"/>
      <c r="E247" s="257">
        <f t="shared" si="32"/>
        <v>5666.42</v>
      </c>
      <c r="F247" s="257"/>
      <c r="G247" s="257">
        <f t="shared" si="33"/>
        <v>6683.47</v>
      </c>
      <c r="H247" s="258"/>
      <c r="I247" s="284">
        <f t="shared" si="34"/>
        <v>4903.63</v>
      </c>
      <c r="J247" s="285"/>
      <c r="K247" s="259">
        <f t="shared" si="35"/>
        <v>7134.78</v>
      </c>
      <c r="L247" s="257"/>
      <c r="M247" s="257">
        <f t="shared" si="36"/>
        <v>7649.66</v>
      </c>
      <c r="N247" s="257"/>
      <c r="O247" s="257">
        <f t="shared" si="37"/>
        <v>9022.68</v>
      </c>
      <c r="P247" s="258"/>
      <c r="Q247" s="48"/>
      <c r="R247" s="48"/>
      <c r="S247" s="48"/>
      <c r="T247" s="48"/>
      <c r="W247" s="31"/>
      <c r="X247" s="31"/>
      <c r="Y247" s="31"/>
      <c r="Z247" s="31"/>
      <c r="AA247" s="31"/>
      <c r="AB247" s="31"/>
      <c r="AC247" s="31"/>
      <c r="AD247" s="31"/>
      <c r="AE247" s="31"/>
      <c r="AF247" s="31"/>
      <c r="AG247" s="31"/>
      <c r="AH247" s="35"/>
    </row>
    <row r="248" spans="1:34" s="2" customFormat="1" ht="24" customHeight="1" x14ac:dyDescent="0.3">
      <c r="A248" s="49" t="s">
        <v>16</v>
      </c>
      <c r="B248" s="63">
        <v>4285.04</v>
      </c>
      <c r="C248" s="259">
        <f t="shared" si="31"/>
        <v>6234.73</v>
      </c>
      <c r="D248" s="257"/>
      <c r="E248" s="257">
        <f t="shared" si="32"/>
        <v>6684.66</v>
      </c>
      <c r="F248" s="257"/>
      <c r="G248" s="257">
        <f t="shared" si="33"/>
        <v>7884.47</v>
      </c>
      <c r="H248" s="258"/>
      <c r="I248" s="284">
        <f t="shared" si="34"/>
        <v>5784.8</v>
      </c>
      <c r="J248" s="285"/>
      <c r="K248" s="259">
        <f t="shared" si="35"/>
        <v>8416.8799999999992</v>
      </c>
      <c r="L248" s="257"/>
      <c r="M248" s="257">
        <f t="shared" si="36"/>
        <v>9024.2900000000009</v>
      </c>
      <c r="N248" s="257"/>
      <c r="O248" s="257">
        <f t="shared" si="37"/>
        <v>10644.03</v>
      </c>
      <c r="P248" s="258"/>
      <c r="Q248" s="48"/>
      <c r="R248" s="48"/>
      <c r="S248" s="48"/>
      <c r="T248" s="48"/>
      <c r="W248" s="31"/>
      <c r="X248" s="31"/>
      <c r="Y248" s="31"/>
      <c r="Z248" s="31"/>
      <c r="AA248" s="31"/>
      <c r="AB248" s="31"/>
      <c r="AC248" s="31"/>
      <c r="AD248" s="31"/>
      <c r="AE248" s="31"/>
      <c r="AF248" s="31"/>
      <c r="AG248" s="31"/>
      <c r="AH248" s="35"/>
    </row>
    <row r="249" spans="1:34" s="2" customFormat="1" ht="24" customHeight="1" x14ac:dyDescent="0.3">
      <c r="A249" s="49" t="s">
        <v>40</v>
      </c>
      <c r="B249" s="63">
        <v>1958.16</v>
      </c>
      <c r="C249" s="259">
        <f t="shared" si="31"/>
        <v>2849.12</v>
      </c>
      <c r="D249" s="257"/>
      <c r="E249" s="257">
        <f t="shared" si="32"/>
        <v>3054.73</v>
      </c>
      <c r="F249" s="257"/>
      <c r="G249" s="257">
        <f t="shared" si="33"/>
        <v>3603.01</v>
      </c>
      <c r="H249" s="258"/>
      <c r="I249" s="284">
        <f t="shared" si="34"/>
        <v>2643.52</v>
      </c>
      <c r="J249" s="285"/>
      <c r="K249" s="259">
        <f t="shared" si="35"/>
        <v>3846.32</v>
      </c>
      <c r="L249" s="257"/>
      <c r="M249" s="257">
        <f t="shared" si="36"/>
        <v>4123.8900000000003</v>
      </c>
      <c r="N249" s="257"/>
      <c r="O249" s="257">
        <f t="shared" si="37"/>
        <v>4864.08</v>
      </c>
      <c r="P249" s="258"/>
      <c r="Q249" s="48"/>
      <c r="R249" s="48"/>
      <c r="S249" s="48"/>
      <c r="T249" s="48"/>
      <c r="W249" s="31"/>
      <c r="X249" s="31"/>
      <c r="Y249" s="31"/>
      <c r="Z249" s="31"/>
      <c r="AA249" s="31"/>
      <c r="AB249" s="31"/>
      <c r="AC249" s="31"/>
      <c r="AD249" s="31"/>
      <c r="AE249" s="31"/>
      <c r="AF249" s="31"/>
      <c r="AG249" s="31"/>
      <c r="AH249" s="35"/>
    </row>
    <row r="250" spans="1:34" s="2" customFormat="1" ht="24" customHeight="1" x14ac:dyDescent="0.3">
      <c r="A250" s="49" t="s">
        <v>63</v>
      </c>
      <c r="B250" s="63">
        <v>7504.35</v>
      </c>
      <c r="C250" s="259">
        <f t="shared" si="31"/>
        <v>10918.83</v>
      </c>
      <c r="D250" s="257"/>
      <c r="E250" s="257">
        <f t="shared" si="32"/>
        <v>11706.79</v>
      </c>
      <c r="F250" s="257"/>
      <c r="G250" s="257">
        <f t="shared" si="33"/>
        <v>13808</v>
      </c>
      <c r="H250" s="258"/>
      <c r="I250" s="284">
        <f t="shared" si="34"/>
        <v>10130.870000000001</v>
      </c>
      <c r="J250" s="285"/>
      <c r="K250" s="259">
        <f t="shared" si="35"/>
        <v>14740.42</v>
      </c>
      <c r="L250" s="257"/>
      <c r="M250" s="257">
        <f t="shared" si="36"/>
        <v>15804.16</v>
      </c>
      <c r="N250" s="257"/>
      <c r="O250" s="257">
        <f t="shared" si="37"/>
        <v>18640.8</v>
      </c>
      <c r="P250" s="258"/>
      <c r="Q250" s="48"/>
      <c r="R250" s="48"/>
      <c r="S250" s="48"/>
      <c r="T250" s="48"/>
      <c r="W250" s="31"/>
      <c r="X250" s="31"/>
      <c r="Y250" s="31"/>
      <c r="Z250" s="31"/>
      <c r="AA250" s="31"/>
      <c r="AB250" s="31"/>
      <c r="AC250" s="31"/>
      <c r="AD250" s="31"/>
      <c r="AE250" s="31"/>
      <c r="AF250" s="31"/>
      <c r="AG250" s="31"/>
      <c r="AH250" s="35"/>
    </row>
    <row r="251" spans="1:34" s="2" customFormat="1" ht="24" customHeight="1" x14ac:dyDescent="0.3">
      <c r="A251" s="49" t="s">
        <v>64</v>
      </c>
      <c r="B251" s="63">
        <v>6243.2</v>
      </c>
      <c r="C251" s="259">
        <f t="shared" si="31"/>
        <v>9083.86</v>
      </c>
      <c r="D251" s="257"/>
      <c r="E251" s="257">
        <f t="shared" si="32"/>
        <v>9739.39</v>
      </c>
      <c r="F251" s="257"/>
      <c r="G251" s="257">
        <f t="shared" si="33"/>
        <v>11487.49</v>
      </c>
      <c r="H251" s="258"/>
      <c r="I251" s="284">
        <f t="shared" si="34"/>
        <v>8428.32</v>
      </c>
      <c r="J251" s="285"/>
      <c r="K251" s="259">
        <f t="shared" si="35"/>
        <v>12263.21</v>
      </c>
      <c r="L251" s="257"/>
      <c r="M251" s="257">
        <f t="shared" si="36"/>
        <v>13148.18</v>
      </c>
      <c r="N251" s="257"/>
      <c r="O251" s="257">
        <f t="shared" si="37"/>
        <v>15508.11</v>
      </c>
      <c r="P251" s="258"/>
      <c r="Q251" s="48"/>
      <c r="R251" s="48"/>
      <c r="S251" s="48"/>
      <c r="T251" s="48"/>
      <c r="W251" s="31"/>
      <c r="X251" s="31"/>
      <c r="Y251" s="31"/>
      <c r="Z251" s="31"/>
      <c r="AA251" s="31"/>
      <c r="AB251" s="31"/>
      <c r="AC251" s="31"/>
      <c r="AD251" s="31"/>
      <c r="AE251" s="31"/>
      <c r="AF251" s="31"/>
      <c r="AG251" s="31"/>
      <c r="AH251" s="35"/>
    </row>
    <row r="252" spans="1:34" s="2" customFormat="1" ht="24" customHeight="1" thickBot="1" x14ac:dyDescent="0.35">
      <c r="A252" s="50" t="s">
        <v>66</v>
      </c>
      <c r="B252" s="61">
        <v>6452.91</v>
      </c>
      <c r="C252" s="270">
        <f t="shared" si="31"/>
        <v>9388.98</v>
      </c>
      <c r="D252" s="271"/>
      <c r="E252" s="271">
        <f t="shared" si="32"/>
        <v>10066.540000000001</v>
      </c>
      <c r="F252" s="271"/>
      <c r="G252" s="271">
        <f t="shared" si="33"/>
        <v>11873.35</v>
      </c>
      <c r="H252" s="272"/>
      <c r="I252" s="276">
        <f t="shared" si="34"/>
        <v>8711.43</v>
      </c>
      <c r="J252" s="277"/>
      <c r="K252" s="270">
        <f t="shared" si="35"/>
        <v>12675.13</v>
      </c>
      <c r="L252" s="271"/>
      <c r="M252" s="271">
        <f t="shared" si="36"/>
        <v>13589.83</v>
      </c>
      <c r="N252" s="271"/>
      <c r="O252" s="271">
        <f t="shared" si="37"/>
        <v>16029.03</v>
      </c>
      <c r="P252" s="272"/>
      <c r="Q252" s="48"/>
      <c r="R252" s="48"/>
      <c r="S252" s="48"/>
      <c r="T252" s="48"/>
      <c r="W252" s="31"/>
      <c r="X252" s="31"/>
      <c r="Y252" s="31"/>
      <c r="Z252" s="31"/>
      <c r="AA252" s="31"/>
      <c r="AB252" s="31"/>
      <c r="AC252" s="31"/>
      <c r="AD252" s="31"/>
      <c r="AE252" s="31"/>
      <c r="AF252" s="31"/>
      <c r="AG252" s="31"/>
      <c r="AH252" s="35"/>
    </row>
    <row r="253" spans="1:34" s="2" customFormat="1" ht="24" customHeight="1" x14ac:dyDescent="0.3">
      <c r="A253" s="33"/>
      <c r="B253" s="58"/>
      <c r="C253" s="57"/>
      <c r="D253" s="57"/>
      <c r="E253" s="57"/>
      <c r="F253" s="57"/>
      <c r="G253" s="57"/>
      <c r="H253" s="57"/>
      <c r="I253" s="58"/>
      <c r="J253" s="58"/>
      <c r="K253" s="57"/>
      <c r="L253" s="57"/>
      <c r="M253" s="57"/>
      <c r="N253" s="57"/>
      <c r="O253" s="57"/>
      <c r="P253" s="57"/>
      <c r="Q253" s="48"/>
      <c r="R253" s="48"/>
      <c r="S253" s="48"/>
      <c r="T253" s="48"/>
      <c r="W253" s="31"/>
      <c r="X253" s="31"/>
      <c r="Y253" s="31"/>
      <c r="Z253" s="31"/>
      <c r="AA253" s="31"/>
      <c r="AB253" s="31"/>
      <c r="AC253" s="31"/>
      <c r="AD253" s="31"/>
      <c r="AE253" s="31"/>
      <c r="AF253" s="31"/>
      <c r="AG253" s="31"/>
      <c r="AH253" s="35"/>
    </row>
    <row r="254" spans="1:34" s="2" customFormat="1" ht="62.25" customHeight="1" x14ac:dyDescent="0.3">
      <c r="A254" s="33"/>
      <c r="B254" s="34"/>
      <c r="C254" s="34"/>
      <c r="D254" s="34"/>
      <c r="E254" s="34"/>
      <c r="F254" s="34"/>
      <c r="G254" s="34"/>
      <c r="H254" s="48"/>
      <c r="I254" s="48"/>
      <c r="J254" s="51"/>
      <c r="K254" s="51"/>
      <c r="L254" s="51"/>
      <c r="M254" s="48"/>
      <c r="N254" s="48"/>
      <c r="O254" s="48"/>
      <c r="P254" s="48"/>
      <c r="Q254" s="48"/>
      <c r="R254" s="48"/>
      <c r="W254" s="35"/>
      <c r="X254" s="35"/>
      <c r="Y254" s="35"/>
      <c r="Z254" s="35"/>
      <c r="AA254" s="35"/>
      <c r="AB254" s="35"/>
      <c r="AC254" s="35"/>
      <c r="AD254" s="35"/>
      <c r="AE254" s="35"/>
      <c r="AF254" s="35"/>
      <c r="AG254" s="35"/>
      <c r="AH254" s="35"/>
    </row>
    <row r="255" spans="1:34" s="2" customFormat="1" ht="42.75" customHeight="1" x14ac:dyDescent="0.3">
      <c r="A255" s="241" t="s">
        <v>39</v>
      </c>
      <c r="B255" s="241"/>
      <c r="C255" s="241"/>
      <c r="D255" s="241"/>
      <c r="E255" s="241"/>
      <c r="F255" s="241"/>
      <c r="G255" s="241"/>
      <c r="H255" s="241"/>
      <c r="I255" s="241"/>
      <c r="J255" s="241"/>
      <c r="K255" s="241"/>
      <c r="L255" s="241"/>
      <c r="M255" s="241"/>
      <c r="N255" s="241"/>
      <c r="O255" s="241"/>
      <c r="P255" s="241"/>
      <c r="Q255" s="241"/>
      <c r="W255" s="35"/>
      <c r="X255" s="35"/>
      <c r="Y255" s="35"/>
      <c r="Z255" s="35"/>
      <c r="AA255" s="35"/>
      <c r="AB255" s="35"/>
      <c r="AC255" s="35"/>
      <c r="AD255" s="35"/>
      <c r="AE255" s="35"/>
      <c r="AF255" s="35"/>
      <c r="AG255" s="35"/>
      <c r="AH255" s="35"/>
    </row>
    <row r="256" spans="1:34" s="2" customFormat="1" ht="19.5" customHeight="1" thickBot="1" x14ac:dyDescent="0.35">
      <c r="A256" s="52"/>
      <c r="B256" s="45"/>
      <c r="C256" s="45"/>
      <c r="D256" s="45"/>
      <c r="E256" s="45"/>
      <c r="F256" s="45"/>
      <c r="G256" s="45"/>
      <c r="H256" s="45"/>
      <c r="I256" s="45"/>
      <c r="J256" s="45"/>
      <c r="K256" s="45"/>
      <c r="L256" s="45"/>
      <c r="M256" s="45"/>
      <c r="N256" s="45"/>
      <c r="O256" s="260" t="s">
        <v>3</v>
      </c>
      <c r="P256" s="260"/>
      <c r="W256" s="35"/>
      <c r="X256" s="35"/>
      <c r="Y256" s="35"/>
      <c r="Z256" s="35"/>
      <c r="AA256" s="35"/>
      <c r="AB256" s="35"/>
      <c r="AC256" s="35"/>
      <c r="AD256" s="35"/>
      <c r="AE256" s="35"/>
      <c r="AF256" s="35"/>
      <c r="AG256" s="35"/>
      <c r="AH256" s="35"/>
    </row>
    <row r="257" spans="1:34" s="2" customFormat="1" ht="26.25" customHeight="1" thickBot="1" x14ac:dyDescent="0.35">
      <c r="A257" s="245" t="s">
        <v>5</v>
      </c>
      <c r="B257" s="278" t="s">
        <v>49</v>
      </c>
      <c r="C257" s="211" t="s">
        <v>35</v>
      </c>
      <c r="D257" s="212"/>
      <c r="E257" s="212"/>
      <c r="F257" s="212"/>
      <c r="G257" s="212"/>
      <c r="H257" s="213"/>
      <c r="I257" s="278" t="s">
        <v>49</v>
      </c>
      <c r="J257" s="279"/>
      <c r="K257" s="211" t="s">
        <v>34</v>
      </c>
      <c r="L257" s="212"/>
      <c r="M257" s="212"/>
      <c r="N257" s="212"/>
      <c r="O257" s="212"/>
      <c r="P257" s="213"/>
      <c r="W257" s="35"/>
      <c r="X257" s="35"/>
      <c r="Y257" s="35"/>
      <c r="Z257" s="35"/>
      <c r="AA257" s="35"/>
      <c r="AB257" s="35"/>
      <c r="AC257" s="35"/>
      <c r="AD257" s="35"/>
      <c r="AE257" s="35"/>
      <c r="AF257" s="35"/>
      <c r="AG257" s="35"/>
      <c r="AH257" s="35"/>
    </row>
    <row r="258" spans="1:34" s="2" customFormat="1" ht="39.75" customHeight="1" thickBot="1" x14ac:dyDescent="0.25">
      <c r="A258" s="248"/>
      <c r="B258" s="280"/>
      <c r="C258" s="216" t="s">
        <v>42</v>
      </c>
      <c r="D258" s="291"/>
      <c r="E258" s="291"/>
      <c r="F258" s="291"/>
      <c r="G258" s="291"/>
      <c r="H258" s="217"/>
      <c r="I258" s="280"/>
      <c r="J258" s="281"/>
      <c r="K258" s="179" t="s">
        <v>42</v>
      </c>
      <c r="L258" s="180"/>
      <c r="M258" s="180"/>
      <c r="N258" s="180"/>
      <c r="O258" s="180"/>
      <c r="P258" s="181"/>
      <c r="W258" s="35"/>
      <c r="X258" s="35"/>
      <c r="Y258" s="35"/>
      <c r="Z258" s="35"/>
      <c r="AA258" s="35"/>
      <c r="AB258" s="35"/>
      <c r="AC258" s="35"/>
      <c r="AD258" s="35"/>
      <c r="AE258" s="35"/>
      <c r="AF258" s="35"/>
      <c r="AG258" s="35"/>
      <c r="AH258" s="35"/>
    </row>
    <row r="259" spans="1:34" s="2" customFormat="1" ht="19.5" thickBot="1" x14ac:dyDescent="0.25">
      <c r="A259" s="251"/>
      <c r="B259" s="282"/>
      <c r="C259" s="220">
        <v>1.4550000000000001</v>
      </c>
      <c r="D259" s="221"/>
      <c r="E259" s="222">
        <v>1.56</v>
      </c>
      <c r="F259" s="223"/>
      <c r="G259" s="222">
        <v>1.84</v>
      </c>
      <c r="H259" s="223"/>
      <c r="I259" s="282"/>
      <c r="J259" s="283"/>
      <c r="K259" s="220">
        <v>1.4550000000000001</v>
      </c>
      <c r="L259" s="221"/>
      <c r="M259" s="222">
        <v>1.56</v>
      </c>
      <c r="N259" s="223"/>
      <c r="O259" s="222">
        <v>1.84</v>
      </c>
      <c r="P259" s="223"/>
      <c r="W259" s="35"/>
      <c r="X259" s="35"/>
      <c r="Y259" s="35"/>
      <c r="Z259" s="35"/>
      <c r="AA259" s="35"/>
      <c r="AB259" s="35"/>
      <c r="AC259" s="35"/>
      <c r="AD259" s="35"/>
      <c r="AE259" s="35"/>
      <c r="AF259" s="35"/>
      <c r="AG259" s="35"/>
      <c r="AH259" s="35"/>
    </row>
    <row r="260" spans="1:34" s="2" customFormat="1" ht="30.75" customHeight="1" x14ac:dyDescent="0.3">
      <c r="A260" s="47" t="s">
        <v>12</v>
      </c>
      <c r="B260" s="62">
        <f t="shared" ref="B260:B276" si="38">ROUND(B236*1.1,2)</f>
        <v>717.99</v>
      </c>
      <c r="C260" s="275">
        <f>ROUND(B260*1.455,2)</f>
        <v>1044.68</v>
      </c>
      <c r="D260" s="268"/>
      <c r="E260" s="268">
        <f>ROUND(B260*1.56,2)</f>
        <v>1120.06</v>
      </c>
      <c r="F260" s="268"/>
      <c r="G260" s="268">
        <f>ROUND(B260*1.84,2)</f>
        <v>1321.1</v>
      </c>
      <c r="H260" s="269"/>
      <c r="I260" s="273">
        <f>ROUND(B260*1.35,2)</f>
        <v>969.29</v>
      </c>
      <c r="J260" s="274"/>
      <c r="K260" s="275">
        <f>ROUND(I260*1.455,2)</f>
        <v>1410.32</v>
      </c>
      <c r="L260" s="268"/>
      <c r="M260" s="268">
        <f>ROUND(I260*1.56,2)</f>
        <v>1512.09</v>
      </c>
      <c r="N260" s="268"/>
      <c r="O260" s="268">
        <f>ROUND(I260*1.84,2)</f>
        <v>1783.49</v>
      </c>
      <c r="P260" s="269"/>
      <c r="Q260" s="53"/>
      <c r="R260" s="48"/>
      <c r="W260" s="31"/>
      <c r="X260" s="31"/>
      <c r="Y260" s="31"/>
      <c r="Z260" s="31"/>
      <c r="AA260" s="31"/>
      <c r="AB260" s="31"/>
      <c r="AC260" s="31"/>
      <c r="AD260" s="31"/>
      <c r="AE260" s="35"/>
      <c r="AF260" s="35"/>
      <c r="AG260" s="35"/>
      <c r="AH260" s="35"/>
    </row>
    <row r="261" spans="1:34" s="2" customFormat="1" ht="21.75" customHeight="1" x14ac:dyDescent="0.3">
      <c r="A261" s="49" t="s">
        <v>47</v>
      </c>
      <c r="B261" s="63">
        <f t="shared" si="38"/>
        <v>6747.7</v>
      </c>
      <c r="C261" s="259">
        <f t="shared" ref="C261:C276" si="39">ROUND(B261*1.455,2)</f>
        <v>9817.9</v>
      </c>
      <c r="D261" s="257"/>
      <c r="E261" s="257">
        <f t="shared" ref="E261:E276" si="40">ROUND(B261*1.56,2)</f>
        <v>10526.41</v>
      </c>
      <c r="F261" s="257"/>
      <c r="G261" s="257">
        <f t="shared" ref="G261:G276" si="41">ROUND(B261*1.84,2)</f>
        <v>12415.77</v>
      </c>
      <c r="H261" s="258"/>
      <c r="I261" s="284">
        <f t="shared" ref="I261:I276" si="42">ROUND(B261*1.35,2)</f>
        <v>9109.4</v>
      </c>
      <c r="J261" s="285"/>
      <c r="K261" s="259">
        <f t="shared" ref="K261:K276" si="43">ROUND(I261*1.455,2)</f>
        <v>13254.18</v>
      </c>
      <c r="L261" s="257"/>
      <c r="M261" s="257">
        <f t="shared" ref="M261:M276" si="44">ROUND(I261*1.56,2)</f>
        <v>14210.66</v>
      </c>
      <c r="N261" s="257"/>
      <c r="O261" s="257">
        <f t="shared" ref="O261:O276" si="45">ROUND(I261*1.84,2)</f>
        <v>16761.3</v>
      </c>
      <c r="P261" s="258"/>
      <c r="Q261" s="48"/>
      <c r="R261" s="48"/>
      <c r="W261" s="31"/>
      <c r="X261" s="31"/>
      <c r="Y261" s="31"/>
      <c r="Z261" s="31"/>
      <c r="AA261" s="31"/>
      <c r="AB261" s="31"/>
      <c r="AC261" s="31"/>
      <c r="AD261" s="31"/>
      <c r="AE261" s="35"/>
      <c r="AF261" s="35"/>
      <c r="AG261" s="35"/>
      <c r="AH261" s="35"/>
    </row>
    <row r="262" spans="1:34" s="2" customFormat="1" ht="21.75" customHeight="1" x14ac:dyDescent="0.3">
      <c r="A262" s="49" t="s">
        <v>41</v>
      </c>
      <c r="B262" s="63">
        <f t="shared" si="38"/>
        <v>1123.5999999999999</v>
      </c>
      <c r="C262" s="259">
        <f t="shared" si="39"/>
        <v>1634.84</v>
      </c>
      <c r="D262" s="257"/>
      <c r="E262" s="257">
        <f t="shared" si="40"/>
        <v>1752.82</v>
      </c>
      <c r="F262" s="257"/>
      <c r="G262" s="257">
        <f t="shared" si="41"/>
        <v>2067.42</v>
      </c>
      <c r="H262" s="258"/>
      <c r="I262" s="284">
        <f t="shared" si="42"/>
        <v>1516.86</v>
      </c>
      <c r="J262" s="285"/>
      <c r="K262" s="259">
        <f t="shared" si="43"/>
        <v>2207.0300000000002</v>
      </c>
      <c r="L262" s="257"/>
      <c r="M262" s="257">
        <f t="shared" si="44"/>
        <v>2366.3000000000002</v>
      </c>
      <c r="N262" s="257"/>
      <c r="O262" s="257">
        <f t="shared" si="45"/>
        <v>2791.02</v>
      </c>
      <c r="P262" s="258"/>
      <c r="Q262" s="48"/>
      <c r="R262" s="48"/>
      <c r="W262" s="31"/>
      <c r="X262" s="31"/>
      <c r="Y262" s="31"/>
      <c r="Z262" s="31"/>
      <c r="AA262" s="31"/>
      <c r="AB262" s="31"/>
      <c r="AC262" s="31"/>
      <c r="AD262" s="31"/>
      <c r="AE262" s="35"/>
      <c r="AF262" s="35"/>
      <c r="AG262" s="35"/>
      <c r="AH262" s="35"/>
    </row>
    <row r="263" spans="1:34" s="2" customFormat="1" ht="21.75" customHeight="1" x14ac:dyDescent="0.3">
      <c r="A263" s="49" t="s">
        <v>13</v>
      </c>
      <c r="B263" s="63">
        <f t="shared" si="38"/>
        <v>1435.98</v>
      </c>
      <c r="C263" s="259">
        <f t="shared" si="39"/>
        <v>2089.35</v>
      </c>
      <c r="D263" s="257"/>
      <c r="E263" s="257">
        <f t="shared" si="40"/>
        <v>2240.13</v>
      </c>
      <c r="F263" s="257"/>
      <c r="G263" s="257">
        <f t="shared" si="41"/>
        <v>2642.2</v>
      </c>
      <c r="H263" s="258"/>
      <c r="I263" s="284">
        <f t="shared" si="42"/>
        <v>1938.57</v>
      </c>
      <c r="J263" s="285"/>
      <c r="K263" s="259">
        <f t="shared" si="43"/>
        <v>2820.62</v>
      </c>
      <c r="L263" s="257"/>
      <c r="M263" s="257">
        <f t="shared" si="44"/>
        <v>3024.17</v>
      </c>
      <c r="N263" s="257"/>
      <c r="O263" s="257">
        <f t="shared" si="45"/>
        <v>3566.97</v>
      </c>
      <c r="P263" s="258"/>
      <c r="Q263" s="48"/>
      <c r="R263" s="48"/>
      <c r="W263" s="31"/>
      <c r="X263" s="31"/>
      <c r="Y263" s="31"/>
      <c r="Z263" s="31"/>
      <c r="AA263" s="31"/>
      <c r="AB263" s="31"/>
      <c r="AC263" s="31"/>
      <c r="AD263" s="31"/>
      <c r="AE263" s="35"/>
      <c r="AF263" s="35"/>
      <c r="AG263" s="35"/>
      <c r="AH263" s="35"/>
    </row>
    <row r="264" spans="1:34" s="2" customFormat="1" ht="21.75" customHeight="1" x14ac:dyDescent="0.3">
      <c r="A264" s="49" t="s">
        <v>45</v>
      </c>
      <c r="B264" s="63">
        <f t="shared" si="38"/>
        <v>717.99</v>
      </c>
      <c r="C264" s="259">
        <f t="shared" si="39"/>
        <v>1044.68</v>
      </c>
      <c r="D264" s="257"/>
      <c r="E264" s="257">
        <f t="shared" si="40"/>
        <v>1120.06</v>
      </c>
      <c r="F264" s="257"/>
      <c r="G264" s="257">
        <f t="shared" si="41"/>
        <v>1321.1</v>
      </c>
      <c r="H264" s="258"/>
      <c r="I264" s="284">
        <f t="shared" si="42"/>
        <v>969.29</v>
      </c>
      <c r="J264" s="285"/>
      <c r="K264" s="259">
        <f t="shared" si="43"/>
        <v>1410.32</v>
      </c>
      <c r="L264" s="257"/>
      <c r="M264" s="257">
        <f t="shared" si="44"/>
        <v>1512.09</v>
      </c>
      <c r="N264" s="257"/>
      <c r="O264" s="257">
        <f t="shared" si="45"/>
        <v>1783.49</v>
      </c>
      <c r="P264" s="258"/>
      <c r="Q264" s="48"/>
      <c r="R264" s="48"/>
      <c r="W264" s="31"/>
      <c r="X264" s="31"/>
      <c r="Y264" s="31"/>
      <c r="Z264" s="31"/>
      <c r="AA264" s="31"/>
      <c r="AB264" s="31"/>
      <c r="AC264" s="31"/>
      <c r="AD264" s="31"/>
      <c r="AE264" s="35"/>
      <c r="AF264" s="35"/>
      <c r="AG264" s="35"/>
      <c r="AH264" s="35"/>
    </row>
    <row r="265" spans="1:34" s="2" customFormat="1" ht="21.75" customHeight="1" x14ac:dyDescent="0.3">
      <c r="A265" s="49" t="s">
        <v>46</v>
      </c>
      <c r="B265" s="63">
        <f t="shared" si="38"/>
        <v>4944.2299999999996</v>
      </c>
      <c r="C265" s="259">
        <f t="shared" si="39"/>
        <v>7193.85</v>
      </c>
      <c r="D265" s="257"/>
      <c r="E265" s="257">
        <f t="shared" si="40"/>
        <v>7713</v>
      </c>
      <c r="F265" s="257"/>
      <c r="G265" s="257">
        <f t="shared" si="41"/>
        <v>9097.3799999999992</v>
      </c>
      <c r="H265" s="258"/>
      <c r="I265" s="284">
        <f t="shared" si="42"/>
        <v>6674.71</v>
      </c>
      <c r="J265" s="285"/>
      <c r="K265" s="259">
        <f t="shared" si="43"/>
        <v>9711.7000000000007</v>
      </c>
      <c r="L265" s="257"/>
      <c r="M265" s="257">
        <f t="shared" si="44"/>
        <v>10412.549999999999</v>
      </c>
      <c r="N265" s="257"/>
      <c r="O265" s="257">
        <f t="shared" si="45"/>
        <v>12281.47</v>
      </c>
      <c r="P265" s="258"/>
      <c r="Q265" s="48"/>
      <c r="R265" s="48"/>
      <c r="W265" s="31"/>
      <c r="X265" s="31"/>
      <c r="Y265" s="31"/>
      <c r="Z265" s="31"/>
      <c r="AA265" s="31"/>
      <c r="AB265" s="31"/>
      <c r="AC265" s="31"/>
      <c r="AD265" s="31"/>
      <c r="AE265" s="35"/>
      <c r="AF265" s="35"/>
      <c r="AG265" s="35"/>
      <c r="AH265" s="35"/>
    </row>
    <row r="266" spans="1:34" s="2" customFormat="1" ht="42" customHeight="1" x14ac:dyDescent="0.3">
      <c r="A266" s="49" t="s">
        <v>43</v>
      </c>
      <c r="B266" s="63">
        <f t="shared" si="38"/>
        <v>717.99</v>
      </c>
      <c r="C266" s="259">
        <f t="shared" si="39"/>
        <v>1044.68</v>
      </c>
      <c r="D266" s="257"/>
      <c r="E266" s="257">
        <f t="shared" si="40"/>
        <v>1120.06</v>
      </c>
      <c r="F266" s="257"/>
      <c r="G266" s="257">
        <f t="shared" si="41"/>
        <v>1321.1</v>
      </c>
      <c r="H266" s="258"/>
      <c r="I266" s="284">
        <f t="shared" si="42"/>
        <v>969.29</v>
      </c>
      <c r="J266" s="285"/>
      <c r="K266" s="259">
        <f t="shared" si="43"/>
        <v>1410.32</v>
      </c>
      <c r="L266" s="257"/>
      <c r="M266" s="257">
        <f t="shared" si="44"/>
        <v>1512.09</v>
      </c>
      <c r="N266" s="257"/>
      <c r="O266" s="257">
        <f t="shared" si="45"/>
        <v>1783.49</v>
      </c>
      <c r="P266" s="258"/>
      <c r="Q266" s="48"/>
      <c r="R266" s="48"/>
      <c r="W266" s="31"/>
      <c r="X266" s="31"/>
      <c r="Y266" s="31"/>
      <c r="Z266" s="31"/>
      <c r="AA266" s="31"/>
      <c r="AB266" s="31"/>
      <c r="AC266" s="31"/>
      <c r="AD266" s="31"/>
      <c r="AE266" s="35"/>
      <c r="AF266" s="35"/>
      <c r="AG266" s="35"/>
      <c r="AH266" s="35"/>
    </row>
    <row r="267" spans="1:34" s="2" customFormat="1" ht="21.75" customHeight="1" x14ac:dyDescent="0.3">
      <c r="A267" s="49" t="s">
        <v>6</v>
      </c>
      <c r="B267" s="63">
        <f t="shared" si="38"/>
        <v>1435.98</v>
      </c>
      <c r="C267" s="259">
        <f t="shared" si="39"/>
        <v>2089.35</v>
      </c>
      <c r="D267" s="257"/>
      <c r="E267" s="257">
        <f t="shared" si="40"/>
        <v>2240.13</v>
      </c>
      <c r="F267" s="257"/>
      <c r="G267" s="257">
        <f t="shared" si="41"/>
        <v>2642.2</v>
      </c>
      <c r="H267" s="258"/>
      <c r="I267" s="284">
        <f t="shared" si="42"/>
        <v>1938.57</v>
      </c>
      <c r="J267" s="285"/>
      <c r="K267" s="259">
        <f t="shared" si="43"/>
        <v>2820.62</v>
      </c>
      <c r="L267" s="257"/>
      <c r="M267" s="257">
        <f t="shared" si="44"/>
        <v>3024.17</v>
      </c>
      <c r="N267" s="257"/>
      <c r="O267" s="257">
        <f t="shared" si="45"/>
        <v>3566.97</v>
      </c>
      <c r="P267" s="258"/>
      <c r="Q267" s="48"/>
      <c r="R267" s="48"/>
      <c r="W267" s="31"/>
      <c r="X267" s="31"/>
      <c r="Y267" s="31"/>
      <c r="Z267" s="31"/>
      <c r="AA267" s="31"/>
      <c r="AB267" s="31"/>
      <c r="AC267" s="31"/>
      <c r="AD267" s="31"/>
      <c r="AE267" s="35"/>
      <c r="AF267" s="35"/>
      <c r="AG267" s="35"/>
      <c r="AH267" s="35"/>
    </row>
    <row r="268" spans="1:34" s="2" customFormat="1" ht="21.75" customHeight="1" x14ac:dyDescent="0.3">
      <c r="A268" s="49" t="s">
        <v>14</v>
      </c>
      <c r="B268" s="63">
        <f t="shared" si="38"/>
        <v>5431.54</v>
      </c>
      <c r="C268" s="259">
        <f t="shared" si="39"/>
        <v>7902.89</v>
      </c>
      <c r="D268" s="257"/>
      <c r="E268" s="257">
        <f t="shared" si="40"/>
        <v>8473.2000000000007</v>
      </c>
      <c r="F268" s="257"/>
      <c r="G268" s="257">
        <f t="shared" si="41"/>
        <v>9994.0300000000007</v>
      </c>
      <c r="H268" s="258"/>
      <c r="I268" s="284">
        <f t="shared" si="42"/>
        <v>7332.58</v>
      </c>
      <c r="J268" s="285"/>
      <c r="K268" s="259">
        <f t="shared" si="43"/>
        <v>10668.9</v>
      </c>
      <c r="L268" s="257"/>
      <c r="M268" s="257">
        <f t="shared" si="44"/>
        <v>11438.82</v>
      </c>
      <c r="N268" s="257"/>
      <c r="O268" s="257">
        <f t="shared" si="45"/>
        <v>13491.95</v>
      </c>
      <c r="P268" s="258"/>
      <c r="Q268" s="48"/>
      <c r="R268" s="48"/>
      <c r="W268" s="31"/>
      <c r="X268" s="31"/>
      <c r="Y268" s="31"/>
      <c r="Z268" s="31"/>
      <c r="AA268" s="31"/>
      <c r="AB268" s="31"/>
      <c r="AC268" s="31"/>
      <c r="AD268" s="31"/>
      <c r="AE268" s="35"/>
      <c r="AF268" s="35"/>
      <c r="AG268" s="35"/>
      <c r="AH268" s="35"/>
    </row>
    <row r="269" spans="1:34" s="2" customFormat="1" ht="43.5" customHeight="1" x14ac:dyDescent="0.3">
      <c r="A269" s="49" t="s">
        <v>44</v>
      </c>
      <c r="B269" s="63">
        <f t="shared" si="38"/>
        <v>1435.98</v>
      </c>
      <c r="C269" s="259">
        <f t="shared" si="39"/>
        <v>2089.35</v>
      </c>
      <c r="D269" s="257"/>
      <c r="E269" s="257">
        <f t="shared" si="40"/>
        <v>2240.13</v>
      </c>
      <c r="F269" s="257"/>
      <c r="G269" s="257">
        <f t="shared" si="41"/>
        <v>2642.2</v>
      </c>
      <c r="H269" s="258"/>
      <c r="I269" s="284">
        <f t="shared" si="42"/>
        <v>1938.57</v>
      </c>
      <c r="J269" s="285"/>
      <c r="K269" s="259">
        <f t="shared" si="43"/>
        <v>2820.62</v>
      </c>
      <c r="L269" s="257"/>
      <c r="M269" s="257">
        <f t="shared" si="44"/>
        <v>3024.17</v>
      </c>
      <c r="N269" s="257"/>
      <c r="O269" s="257">
        <f t="shared" si="45"/>
        <v>3566.97</v>
      </c>
      <c r="P269" s="258"/>
      <c r="Q269" s="48"/>
      <c r="R269" s="48"/>
      <c r="W269" s="31"/>
      <c r="X269" s="31"/>
      <c r="Y269" s="31"/>
      <c r="Z269" s="31"/>
      <c r="AA269" s="31"/>
      <c r="AB269" s="31"/>
      <c r="AC269" s="31"/>
      <c r="AD269" s="31"/>
      <c r="AE269" s="35"/>
      <c r="AF269" s="35"/>
      <c r="AG269" s="35"/>
      <c r="AH269" s="35"/>
    </row>
    <row r="270" spans="1:34" s="2" customFormat="1" ht="21.75" customHeight="1" x14ac:dyDescent="0.3">
      <c r="A270" s="49" t="s">
        <v>7</v>
      </c>
      <c r="B270" s="63">
        <f t="shared" si="38"/>
        <v>9066.06</v>
      </c>
      <c r="C270" s="259">
        <f t="shared" si="39"/>
        <v>13191.12</v>
      </c>
      <c r="D270" s="257"/>
      <c r="E270" s="257">
        <f t="shared" si="40"/>
        <v>14143.05</v>
      </c>
      <c r="F270" s="257"/>
      <c r="G270" s="257">
        <f t="shared" si="41"/>
        <v>16681.55</v>
      </c>
      <c r="H270" s="258"/>
      <c r="I270" s="284">
        <f t="shared" si="42"/>
        <v>12239.18</v>
      </c>
      <c r="J270" s="285"/>
      <c r="K270" s="259">
        <f t="shared" si="43"/>
        <v>17808.009999999998</v>
      </c>
      <c r="L270" s="257"/>
      <c r="M270" s="257">
        <f t="shared" si="44"/>
        <v>19093.12</v>
      </c>
      <c r="N270" s="257"/>
      <c r="O270" s="257">
        <f t="shared" si="45"/>
        <v>22520.09</v>
      </c>
      <c r="P270" s="258"/>
      <c r="Q270" s="48"/>
      <c r="R270" s="48"/>
      <c r="W270" s="31"/>
      <c r="X270" s="31"/>
      <c r="Y270" s="31"/>
      <c r="Z270" s="31"/>
      <c r="AA270" s="31"/>
      <c r="AB270" s="31"/>
      <c r="AC270" s="31"/>
      <c r="AD270" s="31"/>
      <c r="AE270" s="35"/>
      <c r="AF270" s="35"/>
      <c r="AG270" s="35"/>
      <c r="AH270" s="35"/>
    </row>
    <row r="271" spans="1:34" s="2" customFormat="1" ht="21.75" customHeight="1" x14ac:dyDescent="0.3">
      <c r="A271" s="49" t="s">
        <v>15</v>
      </c>
      <c r="B271" s="63">
        <f t="shared" si="38"/>
        <v>3995.55</v>
      </c>
      <c r="C271" s="259">
        <f t="shared" si="39"/>
        <v>5813.53</v>
      </c>
      <c r="D271" s="257"/>
      <c r="E271" s="257">
        <f t="shared" si="40"/>
        <v>6233.06</v>
      </c>
      <c r="F271" s="257"/>
      <c r="G271" s="257">
        <f t="shared" si="41"/>
        <v>7351.81</v>
      </c>
      <c r="H271" s="258"/>
      <c r="I271" s="284">
        <f t="shared" si="42"/>
        <v>5393.99</v>
      </c>
      <c r="J271" s="285"/>
      <c r="K271" s="259">
        <f t="shared" si="43"/>
        <v>7848.26</v>
      </c>
      <c r="L271" s="257"/>
      <c r="M271" s="257">
        <f t="shared" si="44"/>
        <v>8414.6200000000008</v>
      </c>
      <c r="N271" s="257"/>
      <c r="O271" s="257">
        <f t="shared" si="45"/>
        <v>9924.94</v>
      </c>
      <c r="P271" s="258"/>
      <c r="Q271" s="48"/>
      <c r="R271" s="48"/>
      <c r="W271" s="31"/>
      <c r="X271" s="31"/>
      <c r="Y271" s="31"/>
      <c r="Z271" s="31"/>
      <c r="AA271" s="31"/>
      <c r="AB271" s="31"/>
      <c r="AC271" s="31"/>
      <c r="AD271" s="31"/>
      <c r="AE271" s="35"/>
      <c r="AF271" s="35"/>
      <c r="AG271" s="35"/>
      <c r="AH271" s="35"/>
    </row>
    <row r="272" spans="1:34" s="2" customFormat="1" ht="21.75" customHeight="1" x14ac:dyDescent="0.3">
      <c r="A272" s="49" t="s">
        <v>16</v>
      </c>
      <c r="B272" s="63">
        <f t="shared" si="38"/>
        <v>4713.54</v>
      </c>
      <c r="C272" s="259">
        <f t="shared" si="39"/>
        <v>6858.2</v>
      </c>
      <c r="D272" s="257"/>
      <c r="E272" s="257">
        <f t="shared" si="40"/>
        <v>7353.12</v>
      </c>
      <c r="F272" s="257"/>
      <c r="G272" s="257">
        <f t="shared" si="41"/>
        <v>8672.91</v>
      </c>
      <c r="H272" s="258"/>
      <c r="I272" s="284">
        <f t="shared" si="42"/>
        <v>6363.28</v>
      </c>
      <c r="J272" s="285"/>
      <c r="K272" s="259">
        <f t="shared" si="43"/>
        <v>9258.57</v>
      </c>
      <c r="L272" s="257"/>
      <c r="M272" s="257">
        <f t="shared" si="44"/>
        <v>9926.7199999999993</v>
      </c>
      <c r="N272" s="257"/>
      <c r="O272" s="257">
        <f t="shared" si="45"/>
        <v>11708.44</v>
      </c>
      <c r="P272" s="258"/>
      <c r="Q272" s="48"/>
      <c r="R272" s="48"/>
      <c r="W272" s="31"/>
      <c r="X272" s="31"/>
      <c r="Y272" s="31"/>
      <c r="Z272" s="31"/>
      <c r="AA272" s="31"/>
      <c r="AB272" s="31"/>
      <c r="AC272" s="31"/>
      <c r="AD272" s="31"/>
      <c r="AE272" s="35"/>
      <c r="AF272" s="35"/>
      <c r="AG272" s="35"/>
      <c r="AH272" s="35"/>
    </row>
    <row r="273" spans="1:34" s="2" customFormat="1" ht="21.75" customHeight="1" x14ac:dyDescent="0.3">
      <c r="A273" s="49" t="s">
        <v>40</v>
      </c>
      <c r="B273" s="63">
        <f t="shared" si="38"/>
        <v>2153.98</v>
      </c>
      <c r="C273" s="259">
        <f t="shared" si="39"/>
        <v>3134.04</v>
      </c>
      <c r="D273" s="257"/>
      <c r="E273" s="257">
        <f t="shared" si="40"/>
        <v>3360.21</v>
      </c>
      <c r="F273" s="257"/>
      <c r="G273" s="257">
        <f t="shared" si="41"/>
        <v>3963.32</v>
      </c>
      <c r="H273" s="258"/>
      <c r="I273" s="284">
        <f t="shared" si="42"/>
        <v>2907.87</v>
      </c>
      <c r="J273" s="285"/>
      <c r="K273" s="259">
        <f t="shared" si="43"/>
        <v>4230.95</v>
      </c>
      <c r="L273" s="257"/>
      <c r="M273" s="257">
        <f t="shared" si="44"/>
        <v>4536.28</v>
      </c>
      <c r="N273" s="257"/>
      <c r="O273" s="257">
        <f t="shared" si="45"/>
        <v>5350.48</v>
      </c>
      <c r="P273" s="258"/>
      <c r="Q273" s="48"/>
      <c r="R273" s="48"/>
      <c r="W273" s="31"/>
      <c r="X273" s="31"/>
      <c r="Y273" s="31"/>
      <c r="Z273" s="31"/>
      <c r="AA273" s="31"/>
      <c r="AB273" s="31"/>
      <c r="AC273" s="31"/>
      <c r="AD273" s="31"/>
      <c r="AE273" s="35"/>
      <c r="AF273" s="35"/>
      <c r="AG273" s="35"/>
      <c r="AH273" s="35"/>
    </row>
    <row r="274" spans="1:34" s="2" customFormat="1" ht="21.75" customHeight="1" x14ac:dyDescent="0.3">
      <c r="A274" s="49" t="s">
        <v>63</v>
      </c>
      <c r="B274" s="63">
        <f t="shared" si="38"/>
        <v>8254.7900000000009</v>
      </c>
      <c r="C274" s="259">
        <f t="shared" si="39"/>
        <v>12010.72</v>
      </c>
      <c r="D274" s="257"/>
      <c r="E274" s="257">
        <f t="shared" si="40"/>
        <v>12877.47</v>
      </c>
      <c r="F274" s="257"/>
      <c r="G274" s="257">
        <f t="shared" si="41"/>
        <v>15188.81</v>
      </c>
      <c r="H274" s="258"/>
      <c r="I274" s="284">
        <f t="shared" si="42"/>
        <v>11143.97</v>
      </c>
      <c r="J274" s="285"/>
      <c r="K274" s="259">
        <f t="shared" si="43"/>
        <v>16214.48</v>
      </c>
      <c r="L274" s="257"/>
      <c r="M274" s="257">
        <f t="shared" si="44"/>
        <v>17384.59</v>
      </c>
      <c r="N274" s="257"/>
      <c r="O274" s="257">
        <f t="shared" si="45"/>
        <v>20504.900000000001</v>
      </c>
      <c r="P274" s="258"/>
      <c r="Q274" s="48"/>
      <c r="R274" s="48"/>
      <c r="W274" s="31"/>
      <c r="X274" s="31"/>
      <c r="Y274" s="31"/>
      <c r="Z274" s="31"/>
      <c r="AA274" s="31"/>
      <c r="AB274" s="31"/>
      <c r="AC274" s="31"/>
      <c r="AD274" s="31"/>
      <c r="AE274" s="35"/>
      <c r="AF274" s="35"/>
      <c r="AG274" s="35"/>
      <c r="AH274" s="35"/>
    </row>
    <row r="275" spans="1:34" s="2" customFormat="1" ht="21.75" customHeight="1" x14ac:dyDescent="0.3">
      <c r="A275" s="49" t="s">
        <v>64</v>
      </c>
      <c r="B275" s="67">
        <f t="shared" si="38"/>
        <v>6867.52</v>
      </c>
      <c r="C275" s="259">
        <f t="shared" si="39"/>
        <v>9992.24</v>
      </c>
      <c r="D275" s="257"/>
      <c r="E275" s="257">
        <f t="shared" si="40"/>
        <v>10713.33</v>
      </c>
      <c r="F275" s="257"/>
      <c r="G275" s="257">
        <f t="shared" si="41"/>
        <v>12636.24</v>
      </c>
      <c r="H275" s="258"/>
      <c r="I275" s="284">
        <f t="shared" si="42"/>
        <v>9271.15</v>
      </c>
      <c r="J275" s="285"/>
      <c r="K275" s="259">
        <f t="shared" si="43"/>
        <v>13489.52</v>
      </c>
      <c r="L275" s="257"/>
      <c r="M275" s="257">
        <f t="shared" si="44"/>
        <v>14462.99</v>
      </c>
      <c r="N275" s="257"/>
      <c r="O275" s="257">
        <f t="shared" si="45"/>
        <v>17058.919999999998</v>
      </c>
      <c r="P275" s="258"/>
      <c r="Q275" s="48"/>
      <c r="R275" s="48"/>
      <c r="W275" s="31"/>
      <c r="X275" s="31"/>
      <c r="Y275" s="31"/>
      <c r="Z275" s="31"/>
      <c r="AA275" s="31"/>
      <c r="AB275" s="31"/>
      <c r="AC275" s="31"/>
      <c r="AD275" s="31"/>
      <c r="AE275" s="35"/>
      <c r="AF275" s="35"/>
      <c r="AG275" s="35"/>
      <c r="AH275" s="35"/>
    </row>
    <row r="276" spans="1:34" s="2" customFormat="1" ht="24" customHeight="1" thickBot="1" x14ac:dyDescent="0.35">
      <c r="A276" s="50" t="s">
        <v>66</v>
      </c>
      <c r="B276" s="68">
        <f t="shared" si="38"/>
        <v>7098.2</v>
      </c>
      <c r="C276" s="270">
        <f t="shared" si="39"/>
        <v>10327.879999999999</v>
      </c>
      <c r="D276" s="271"/>
      <c r="E276" s="271">
        <f t="shared" si="40"/>
        <v>11073.19</v>
      </c>
      <c r="F276" s="271"/>
      <c r="G276" s="271">
        <f t="shared" si="41"/>
        <v>13060.69</v>
      </c>
      <c r="H276" s="272"/>
      <c r="I276" s="276">
        <f t="shared" si="42"/>
        <v>9582.57</v>
      </c>
      <c r="J276" s="277"/>
      <c r="K276" s="270">
        <f t="shared" si="43"/>
        <v>13942.64</v>
      </c>
      <c r="L276" s="271"/>
      <c r="M276" s="271">
        <f t="shared" si="44"/>
        <v>14948.81</v>
      </c>
      <c r="N276" s="271"/>
      <c r="O276" s="271">
        <f t="shared" si="45"/>
        <v>17631.93</v>
      </c>
      <c r="P276" s="272"/>
      <c r="Q276" s="48"/>
      <c r="R276" s="48"/>
      <c r="S276" s="48"/>
      <c r="T276" s="48"/>
      <c r="W276" s="31"/>
      <c r="X276" s="31"/>
      <c r="Y276" s="31"/>
      <c r="Z276" s="31"/>
      <c r="AA276" s="31"/>
      <c r="AB276" s="31"/>
      <c r="AC276" s="31"/>
      <c r="AD276" s="31"/>
      <c r="AE276" s="31"/>
      <c r="AF276" s="31"/>
      <c r="AG276" s="31"/>
      <c r="AH276" s="35"/>
    </row>
    <row r="277" spans="1:34" s="2" customFormat="1" ht="30.75" customHeight="1" x14ac:dyDescent="0.3">
      <c r="A277" s="41" t="s">
        <v>69</v>
      </c>
      <c r="B277" s="41"/>
      <c r="C277" s="41"/>
      <c r="D277" s="41"/>
      <c r="F277" s="77"/>
      <c r="H277" s="42"/>
      <c r="I277" s="42"/>
      <c r="W277" s="35"/>
      <c r="X277" s="35"/>
      <c r="Y277" s="35"/>
      <c r="Z277" s="35"/>
      <c r="AA277" s="35"/>
      <c r="AB277" s="35"/>
      <c r="AC277" s="35"/>
      <c r="AD277" s="35"/>
      <c r="AE277" s="35"/>
      <c r="AF277" s="35"/>
      <c r="AG277" s="35"/>
      <c r="AH277" s="35"/>
    </row>
    <row r="278" spans="1:34" s="2" customFormat="1" ht="17.25" customHeight="1" x14ac:dyDescent="0.3">
      <c r="A278" s="41" t="s">
        <v>70</v>
      </c>
      <c r="B278" s="41"/>
      <c r="C278" s="41"/>
      <c r="D278" s="41"/>
      <c r="F278" s="77"/>
      <c r="H278" s="42"/>
      <c r="I278" s="42"/>
      <c r="W278" s="35"/>
      <c r="X278" s="35"/>
      <c r="Y278" s="35"/>
      <c r="Z278" s="35"/>
      <c r="AA278" s="35"/>
      <c r="AB278" s="35"/>
      <c r="AC278" s="35"/>
      <c r="AD278" s="35"/>
      <c r="AE278" s="35"/>
      <c r="AF278" s="35"/>
      <c r="AG278" s="35"/>
      <c r="AH278" s="35"/>
    </row>
    <row r="279" spans="1:34" s="2" customFormat="1" ht="22.5" customHeight="1" thickBot="1" x14ac:dyDescent="0.35">
      <c r="G279" s="203"/>
      <c r="H279" s="203"/>
      <c r="I279" s="44"/>
      <c r="Q279" s="204" t="s">
        <v>3</v>
      </c>
      <c r="R279" s="204"/>
      <c r="W279" s="35"/>
      <c r="X279" s="35"/>
      <c r="Y279" s="35"/>
      <c r="Z279" s="35"/>
      <c r="AA279" s="35"/>
      <c r="AB279" s="35"/>
      <c r="AC279" s="35"/>
      <c r="AD279" s="35"/>
      <c r="AE279" s="35"/>
      <c r="AF279" s="35"/>
      <c r="AG279" s="35"/>
      <c r="AH279" s="35"/>
    </row>
    <row r="280" spans="1:34" s="2" customFormat="1" ht="22.5" customHeight="1" thickBot="1" x14ac:dyDescent="0.35">
      <c r="A280" s="205" t="s">
        <v>8</v>
      </c>
      <c r="B280" s="208" t="s">
        <v>4</v>
      </c>
      <c r="C280" s="211" t="s">
        <v>35</v>
      </c>
      <c r="D280" s="212"/>
      <c r="E280" s="212"/>
      <c r="F280" s="212"/>
      <c r="G280" s="212"/>
      <c r="H280" s="212"/>
      <c r="I280" s="212"/>
      <c r="J280" s="213"/>
      <c r="K280" s="211" t="s">
        <v>34</v>
      </c>
      <c r="L280" s="212"/>
      <c r="M280" s="212"/>
      <c r="N280" s="212"/>
      <c r="O280" s="212"/>
      <c r="P280" s="212"/>
      <c r="Q280" s="212"/>
      <c r="R280" s="213"/>
      <c r="W280" s="35"/>
      <c r="X280" s="35"/>
      <c r="Y280" s="35"/>
      <c r="Z280" s="35"/>
      <c r="AA280" s="35"/>
      <c r="AB280" s="35"/>
      <c r="AC280" s="35"/>
      <c r="AD280" s="35"/>
      <c r="AE280" s="35"/>
      <c r="AF280" s="35"/>
      <c r="AG280" s="35"/>
      <c r="AH280" s="35"/>
    </row>
    <row r="281" spans="1:34" s="2" customFormat="1" ht="36" customHeight="1" thickBot="1" x14ac:dyDescent="0.25">
      <c r="A281" s="206"/>
      <c r="B281" s="209"/>
      <c r="C281" s="214" t="s">
        <v>49</v>
      </c>
      <c r="D281" s="215"/>
      <c r="E281" s="179" t="s">
        <v>42</v>
      </c>
      <c r="F281" s="180"/>
      <c r="G281" s="180"/>
      <c r="H281" s="180"/>
      <c r="I281" s="180"/>
      <c r="J281" s="181"/>
      <c r="K281" s="218" t="s">
        <v>49</v>
      </c>
      <c r="L281" s="219"/>
      <c r="M281" s="179" t="s">
        <v>42</v>
      </c>
      <c r="N281" s="180"/>
      <c r="O281" s="180"/>
      <c r="P281" s="180"/>
      <c r="Q281" s="180"/>
      <c r="R281" s="181"/>
      <c r="S281" s="46"/>
      <c r="T281" s="46"/>
      <c r="W281" s="35"/>
      <c r="X281" s="35"/>
      <c r="Y281" s="35"/>
      <c r="Z281" s="35"/>
      <c r="AA281" s="35"/>
      <c r="AB281" s="35"/>
      <c r="AC281" s="35"/>
      <c r="AD281" s="35"/>
      <c r="AE281" s="35"/>
      <c r="AF281" s="35"/>
      <c r="AG281" s="35"/>
      <c r="AH281" s="35"/>
    </row>
    <row r="282" spans="1:34" s="2" customFormat="1" ht="25.5" customHeight="1" thickBot="1" x14ac:dyDescent="0.25">
      <c r="A282" s="207"/>
      <c r="B282" s="210"/>
      <c r="C282" s="216"/>
      <c r="D282" s="217"/>
      <c r="E282" s="220">
        <v>1.4550000000000001</v>
      </c>
      <c r="F282" s="221"/>
      <c r="G282" s="222">
        <v>1.56</v>
      </c>
      <c r="H282" s="223"/>
      <c r="I282" s="222">
        <v>1.84</v>
      </c>
      <c r="J282" s="223"/>
      <c r="K282" s="216"/>
      <c r="L282" s="217"/>
      <c r="M282" s="220">
        <v>1.4550000000000001</v>
      </c>
      <c r="N282" s="221"/>
      <c r="O282" s="222">
        <v>1.56</v>
      </c>
      <c r="P282" s="223"/>
      <c r="Q282" s="222">
        <v>1.84</v>
      </c>
      <c r="R282" s="223"/>
      <c r="S282" s="107"/>
      <c r="T282" s="69"/>
      <c r="W282" s="35"/>
      <c r="X282" s="35"/>
      <c r="Y282" s="35"/>
      <c r="Z282" s="35"/>
      <c r="AA282" s="35"/>
      <c r="AB282" s="35"/>
      <c r="AC282" s="35"/>
      <c r="AD282" s="35"/>
      <c r="AE282" s="35"/>
      <c r="AF282" s="35"/>
      <c r="AG282" s="35"/>
      <c r="AH282" s="35"/>
    </row>
    <row r="283" spans="1:34" s="2" customFormat="1" ht="54" customHeight="1" x14ac:dyDescent="0.3">
      <c r="A283" s="224" t="s">
        <v>67</v>
      </c>
      <c r="B283" s="78" t="s">
        <v>92</v>
      </c>
      <c r="C283" s="237">
        <v>1632.85</v>
      </c>
      <c r="D283" s="238"/>
      <c r="E283" s="227">
        <f>ROUND(C283*1.455,2)</f>
        <v>2375.8000000000002</v>
      </c>
      <c r="F283" s="228"/>
      <c r="G283" s="229">
        <f>ROUND(C283*1.56,2)</f>
        <v>2547.25</v>
      </c>
      <c r="H283" s="228"/>
      <c r="I283" s="229">
        <f>ROUND(C283*1.84,2)</f>
        <v>3004.44</v>
      </c>
      <c r="J283" s="230"/>
      <c r="K283" s="237">
        <f>ROUND(C283*1.35,2)</f>
        <v>2204.35</v>
      </c>
      <c r="L283" s="238"/>
      <c r="M283" s="227">
        <f>ROUND(K283*1.455,2)</f>
        <v>3207.33</v>
      </c>
      <c r="N283" s="228"/>
      <c r="O283" s="229">
        <f>ROUND(K283*1.56,2)</f>
        <v>3438.79</v>
      </c>
      <c r="P283" s="228"/>
      <c r="Q283" s="229">
        <f>ROUND(K283*1.84,2)</f>
        <v>4056</v>
      </c>
      <c r="R283" s="230"/>
      <c r="S283" s="107"/>
      <c r="T283" s="69"/>
      <c r="W283" s="35"/>
      <c r="X283" s="35"/>
      <c r="Y283" s="35"/>
      <c r="Z283" s="35"/>
      <c r="AA283" s="35"/>
      <c r="AB283" s="35"/>
      <c r="AC283" s="35"/>
      <c r="AD283" s="35"/>
      <c r="AE283" s="35"/>
      <c r="AF283" s="35"/>
      <c r="AG283" s="35"/>
      <c r="AH283" s="35"/>
    </row>
    <row r="284" spans="1:34" s="2" customFormat="1" ht="32.25" customHeight="1" x14ac:dyDescent="0.3">
      <c r="A284" s="225"/>
      <c r="B284" s="79" t="s">
        <v>93</v>
      </c>
      <c r="C284" s="231">
        <v>2492.65</v>
      </c>
      <c r="D284" s="232"/>
      <c r="E284" s="233">
        <f t="shared" ref="E284:E286" si="46">ROUND(C284*1.455,2)</f>
        <v>3626.81</v>
      </c>
      <c r="F284" s="234"/>
      <c r="G284" s="235">
        <f t="shared" ref="G284:G286" si="47">ROUND(C284*1.56,2)</f>
        <v>3888.53</v>
      </c>
      <c r="H284" s="234"/>
      <c r="I284" s="235">
        <f t="shared" ref="I284:I286" si="48">ROUND(C284*1.84,2)</f>
        <v>4586.4799999999996</v>
      </c>
      <c r="J284" s="236"/>
      <c r="K284" s="231">
        <f t="shared" ref="K284:K287" si="49">ROUND(C284*1.35,2)</f>
        <v>3365.08</v>
      </c>
      <c r="L284" s="232"/>
      <c r="M284" s="233">
        <f t="shared" ref="M284:M286" si="50">ROUND(K284*1.455,2)</f>
        <v>4896.1899999999996</v>
      </c>
      <c r="N284" s="234"/>
      <c r="O284" s="235">
        <f t="shared" ref="O284:O286" si="51">ROUND(K284*1.56,2)</f>
        <v>5249.52</v>
      </c>
      <c r="P284" s="234"/>
      <c r="Q284" s="235">
        <f t="shared" ref="Q284:Q286" si="52">ROUND(K284*1.84,2)</f>
        <v>6191.75</v>
      </c>
      <c r="R284" s="236"/>
      <c r="S284" s="107"/>
      <c r="T284" s="69"/>
      <c r="W284" s="35"/>
      <c r="X284" s="35"/>
      <c r="Y284" s="35"/>
      <c r="Z284" s="35"/>
      <c r="AA284" s="35"/>
      <c r="AB284" s="35"/>
      <c r="AC284" s="35"/>
      <c r="AD284" s="35"/>
      <c r="AE284" s="35"/>
      <c r="AF284" s="35"/>
      <c r="AG284" s="35"/>
      <c r="AH284" s="35"/>
    </row>
    <row r="285" spans="1:34" s="2" customFormat="1" ht="68.25" customHeight="1" x14ac:dyDescent="0.3">
      <c r="A285" s="225"/>
      <c r="B285" s="79" t="s">
        <v>94</v>
      </c>
      <c r="C285" s="231">
        <v>484.81</v>
      </c>
      <c r="D285" s="232"/>
      <c r="E285" s="233">
        <f t="shared" si="46"/>
        <v>705.4</v>
      </c>
      <c r="F285" s="234"/>
      <c r="G285" s="235">
        <f t="shared" si="47"/>
        <v>756.3</v>
      </c>
      <c r="H285" s="234"/>
      <c r="I285" s="235">
        <f t="shared" si="48"/>
        <v>892.05</v>
      </c>
      <c r="J285" s="236"/>
      <c r="K285" s="231">
        <f t="shared" si="49"/>
        <v>654.49</v>
      </c>
      <c r="L285" s="232"/>
      <c r="M285" s="233">
        <f t="shared" si="50"/>
        <v>952.28</v>
      </c>
      <c r="N285" s="234"/>
      <c r="O285" s="235">
        <f t="shared" si="51"/>
        <v>1021</v>
      </c>
      <c r="P285" s="234"/>
      <c r="Q285" s="235">
        <f t="shared" si="52"/>
        <v>1204.26</v>
      </c>
      <c r="R285" s="236"/>
      <c r="S285" s="107"/>
      <c r="T285" s="69"/>
      <c r="W285" s="35"/>
      <c r="X285" s="35"/>
      <c r="Y285" s="35"/>
      <c r="Z285" s="35"/>
      <c r="AA285" s="35"/>
      <c r="AB285" s="35"/>
      <c r="AC285" s="35"/>
      <c r="AD285" s="35"/>
      <c r="AE285" s="35"/>
      <c r="AF285" s="35"/>
      <c r="AG285" s="35"/>
      <c r="AH285" s="35"/>
    </row>
    <row r="286" spans="1:34" s="2" customFormat="1" ht="27" customHeight="1" x14ac:dyDescent="0.3">
      <c r="A286" s="226"/>
      <c r="B286" s="79" t="s">
        <v>95</v>
      </c>
      <c r="C286" s="231">
        <v>1344.61</v>
      </c>
      <c r="D286" s="232"/>
      <c r="E286" s="233">
        <f t="shared" si="46"/>
        <v>1956.41</v>
      </c>
      <c r="F286" s="234"/>
      <c r="G286" s="235">
        <f t="shared" si="47"/>
        <v>2097.59</v>
      </c>
      <c r="H286" s="234"/>
      <c r="I286" s="235">
        <f t="shared" si="48"/>
        <v>2474.08</v>
      </c>
      <c r="J286" s="236"/>
      <c r="K286" s="231">
        <f t="shared" si="49"/>
        <v>1815.22</v>
      </c>
      <c r="L286" s="232"/>
      <c r="M286" s="233">
        <f t="shared" si="50"/>
        <v>2641.15</v>
      </c>
      <c r="N286" s="234"/>
      <c r="O286" s="235">
        <f t="shared" si="51"/>
        <v>2831.74</v>
      </c>
      <c r="P286" s="234"/>
      <c r="Q286" s="235">
        <f t="shared" si="52"/>
        <v>3340</v>
      </c>
      <c r="R286" s="236"/>
      <c r="S286" s="107"/>
      <c r="T286" s="69"/>
      <c r="W286" s="35"/>
      <c r="X286" s="35"/>
      <c r="Y286" s="35"/>
      <c r="Z286" s="35"/>
      <c r="AA286" s="35"/>
      <c r="AB286" s="35"/>
      <c r="AC286" s="35"/>
      <c r="AD286" s="35"/>
      <c r="AE286" s="35"/>
      <c r="AF286" s="35"/>
      <c r="AG286" s="35"/>
      <c r="AH286" s="35"/>
    </row>
    <row r="287" spans="1:34" s="2" customFormat="1" ht="24" customHeight="1" thickBot="1" x14ac:dyDescent="0.35">
      <c r="A287" s="70" t="s">
        <v>68</v>
      </c>
      <c r="B287" s="71" t="s">
        <v>81</v>
      </c>
      <c r="C287" s="189">
        <v>411.36</v>
      </c>
      <c r="D287" s="190"/>
      <c r="E287" s="191">
        <f t="shared" ref="E287" si="53">ROUND(C287*1.455,2)</f>
        <v>598.53</v>
      </c>
      <c r="F287" s="192"/>
      <c r="G287" s="193">
        <f t="shared" ref="G287" si="54">ROUND(C287*1.56,2)</f>
        <v>641.72</v>
      </c>
      <c r="H287" s="192"/>
      <c r="I287" s="193">
        <f t="shared" ref="I287" si="55">ROUND(C287*1.84,2)</f>
        <v>756.9</v>
      </c>
      <c r="J287" s="194"/>
      <c r="K287" s="189">
        <f t="shared" si="49"/>
        <v>555.34</v>
      </c>
      <c r="L287" s="190"/>
      <c r="M287" s="191">
        <f t="shared" ref="M287" si="56">ROUND(K287*1.455,2)</f>
        <v>808.02</v>
      </c>
      <c r="N287" s="192"/>
      <c r="O287" s="193">
        <f t="shared" ref="O287" si="57">ROUND(K287*1.56,2)</f>
        <v>866.33</v>
      </c>
      <c r="P287" s="192"/>
      <c r="Q287" s="193">
        <f t="shared" ref="Q287" si="58">ROUND(K287*1.84,2)</f>
        <v>1021.83</v>
      </c>
      <c r="R287" s="194"/>
      <c r="S287" s="107"/>
      <c r="T287" s="69"/>
      <c r="W287" s="35"/>
      <c r="X287" s="35"/>
      <c r="Y287" s="35"/>
      <c r="Z287" s="35"/>
      <c r="AA287" s="35"/>
      <c r="AB287" s="35"/>
      <c r="AC287" s="35"/>
      <c r="AD287" s="35"/>
      <c r="AE287" s="35"/>
      <c r="AF287" s="35"/>
      <c r="AG287" s="35"/>
      <c r="AH287" s="35"/>
    </row>
    <row r="288" spans="1:34" s="2" customFormat="1" ht="24" customHeight="1" thickBot="1" x14ac:dyDescent="0.35">
      <c r="A288" s="69"/>
      <c r="B288" s="80"/>
      <c r="C288" s="81"/>
      <c r="D288" s="81"/>
      <c r="E288" s="57"/>
      <c r="F288" s="57"/>
      <c r="G288" s="57"/>
      <c r="H288" s="57"/>
      <c r="I288" s="57"/>
      <c r="J288" s="57"/>
      <c r="K288" s="81"/>
      <c r="L288" s="81"/>
      <c r="M288" s="57"/>
      <c r="N288" s="57"/>
      <c r="O288" s="57"/>
      <c r="P288" s="57"/>
      <c r="Q288" s="57"/>
      <c r="R288" s="57"/>
      <c r="S288" s="107"/>
      <c r="T288" s="69"/>
      <c r="W288" s="35"/>
      <c r="X288" s="35"/>
      <c r="Y288" s="35"/>
      <c r="Z288" s="35"/>
      <c r="AA288" s="35"/>
      <c r="AB288" s="35"/>
      <c r="AC288" s="35"/>
      <c r="AD288" s="35"/>
      <c r="AE288" s="35"/>
      <c r="AF288" s="35"/>
      <c r="AG288" s="35"/>
      <c r="AH288" s="35"/>
    </row>
    <row r="289" spans="1:34" s="2" customFormat="1" ht="47.25" customHeight="1" x14ac:dyDescent="0.3">
      <c r="A289" s="148" t="s">
        <v>79</v>
      </c>
      <c r="B289" s="148"/>
      <c r="C289" s="148"/>
      <c r="D289" s="148"/>
      <c r="E289" s="148"/>
      <c r="F289" s="148"/>
      <c r="G289" s="148"/>
      <c r="H289" s="148"/>
      <c r="I289" s="148"/>
      <c r="J289" s="148"/>
      <c r="K289" s="148"/>
      <c r="L289" s="148"/>
      <c r="M289" s="148"/>
      <c r="N289" s="148"/>
      <c r="O289" s="148"/>
      <c r="P289" s="148"/>
      <c r="Q289" s="148"/>
      <c r="R289" s="148"/>
      <c r="W289" s="35"/>
      <c r="X289" s="35"/>
      <c r="Y289" s="35"/>
      <c r="Z289" s="35"/>
      <c r="AA289" s="35"/>
      <c r="AB289" s="35"/>
      <c r="AC289" s="35"/>
      <c r="AD289" s="35"/>
      <c r="AE289" s="35"/>
      <c r="AF289" s="35"/>
      <c r="AG289" s="35"/>
      <c r="AH289" s="35"/>
    </row>
    <row r="290" spans="1:34" s="2" customFormat="1" ht="22.5" customHeight="1" thickBot="1" x14ac:dyDescent="0.35">
      <c r="G290" s="203"/>
      <c r="H290" s="203"/>
      <c r="I290" s="44"/>
      <c r="Q290" s="204" t="s">
        <v>3</v>
      </c>
      <c r="R290" s="204"/>
      <c r="W290" s="35"/>
      <c r="X290" s="35"/>
      <c r="Y290" s="35"/>
      <c r="Z290" s="35"/>
      <c r="AA290" s="35"/>
      <c r="AB290" s="35"/>
      <c r="AC290" s="35"/>
      <c r="AD290" s="35"/>
      <c r="AE290" s="35"/>
      <c r="AF290" s="35"/>
      <c r="AG290" s="35"/>
      <c r="AH290" s="35"/>
    </row>
    <row r="291" spans="1:34" s="2" customFormat="1" ht="22.5" customHeight="1" thickBot="1" x14ac:dyDescent="0.35">
      <c r="A291" s="205" t="s">
        <v>8</v>
      </c>
      <c r="B291" s="208" t="s">
        <v>4</v>
      </c>
      <c r="C291" s="211" t="s">
        <v>35</v>
      </c>
      <c r="D291" s="212"/>
      <c r="E291" s="212"/>
      <c r="F291" s="212"/>
      <c r="G291" s="212"/>
      <c r="H291" s="212"/>
      <c r="I291" s="212"/>
      <c r="J291" s="213"/>
      <c r="K291" s="211" t="s">
        <v>34</v>
      </c>
      <c r="L291" s="212"/>
      <c r="M291" s="212"/>
      <c r="N291" s="212"/>
      <c r="O291" s="212"/>
      <c r="P291" s="212"/>
      <c r="Q291" s="212"/>
      <c r="R291" s="213"/>
      <c r="W291" s="35"/>
      <c r="X291" s="35"/>
      <c r="Y291" s="35"/>
      <c r="Z291" s="35"/>
      <c r="AA291" s="35"/>
      <c r="AB291" s="35"/>
      <c r="AC291" s="35"/>
      <c r="AD291" s="35"/>
      <c r="AE291" s="35"/>
      <c r="AF291" s="35"/>
      <c r="AG291" s="35"/>
      <c r="AH291" s="35"/>
    </row>
    <row r="292" spans="1:34" s="2" customFormat="1" ht="35.25" customHeight="1" thickBot="1" x14ac:dyDescent="0.25">
      <c r="A292" s="206"/>
      <c r="B292" s="209"/>
      <c r="C292" s="214" t="s">
        <v>49</v>
      </c>
      <c r="D292" s="215"/>
      <c r="E292" s="179" t="s">
        <v>42</v>
      </c>
      <c r="F292" s="180"/>
      <c r="G292" s="180"/>
      <c r="H292" s="180"/>
      <c r="I292" s="180"/>
      <c r="J292" s="181"/>
      <c r="K292" s="218" t="s">
        <v>49</v>
      </c>
      <c r="L292" s="219"/>
      <c r="M292" s="179" t="s">
        <v>42</v>
      </c>
      <c r="N292" s="180"/>
      <c r="O292" s="180"/>
      <c r="P292" s="180"/>
      <c r="Q292" s="180"/>
      <c r="R292" s="181"/>
      <c r="S292" s="46"/>
      <c r="T292" s="46"/>
      <c r="W292" s="35"/>
      <c r="X292" s="35"/>
      <c r="Y292" s="35"/>
      <c r="Z292" s="35"/>
      <c r="AA292" s="35"/>
      <c r="AB292" s="35"/>
      <c r="AC292" s="35"/>
      <c r="AD292" s="35"/>
      <c r="AE292" s="35"/>
      <c r="AF292" s="35"/>
      <c r="AG292" s="35"/>
      <c r="AH292" s="35"/>
    </row>
    <row r="293" spans="1:34" s="2" customFormat="1" ht="30" customHeight="1" thickBot="1" x14ac:dyDescent="0.25">
      <c r="A293" s="207"/>
      <c r="B293" s="210"/>
      <c r="C293" s="216"/>
      <c r="D293" s="217"/>
      <c r="E293" s="220">
        <v>1.4550000000000001</v>
      </c>
      <c r="F293" s="221"/>
      <c r="G293" s="222">
        <v>1.56</v>
      </c>
      <c r="H293" s="223"/>
      <c r="I293" s="222">
        <v>1.84</v>
      </c>
      <c r="J293" s="223"/>
      <c r="K293" s="216"/>
      <c r="L293" s="217"/>
      <c r="M293" s="220">
        <v>1.4550000000000001</v>
      </c>
      <c r="N293" s="221"/>
      <c r="O293" s="222">
        <v>1.56</v>
      </c>
      <c r="P293" s="223"/>
      <c r="Q293" s="222">
        <v>1.84</v>
      </c>
      <c r="R293" s="223"/>
      <c r="S293" s="107"/>
      <c r="T293" s="69"/>
      <c r="W293" s="35"/>
      <c r="X293" s="35"/>
      <c r="Y293" s="35"/>
      <c r="Z293" s="35"/>
      <c r="AA293" s="35"/>
      <c r="AB293" s="35"/>
      <c r="AC293" s="35"/>
      <c r="AD293" s="35"/>
      <c r="AE293" s="35"/>
      <c r="AF293" s="35"/>
      <c r="AG293" s="35"/>
      <c r="AH293" s="35"/>
    </row>
    <row r="294" spans="1:34" s="2" customFormat="1" ht="50.25" customHeight="1" x14ac:dyDescent="0.3">
      <c r="A294" s="224" t="s">
        <v>67</v>
      </c>
      <c r="B294" s="78" t="s">
        <v>92</v>
      </c>
      <c r="C294" s="237">
        <f>ROUND(C283*1.1,2)</f>
        <v>1796.14</v>
      </c>
      <c r="D294" s="238"/>
      <c r="E294" s="227">
        <f>ROUND(C294*1.455,2)</f>
        <v>2613.38</v>
      </c>
      <c r="F294" s="228"/>
      <c r="G294" s="229">
        <f>ROUND(C294*1.56,2)</f>
        <v>2801.98</v>
      </c>
      <c r="H294" s="228"/>
      <c r="I294" s="229">
        <f>ROUND(C294*1.84,2)</f>
        <v>3304.9</v>
      </c>
      <c r="J294" s="230"/>
      <c r="K294" s="237">
        <f>ROUND(C294*1.35,2)</f>
        <v>2424.79</v>
      </c>
      <c r="L294" s="238"/>
      <c r="M294" s="227">
        <f t="shared" ref="M294:M298" si="59">ROUND(K294*1.455,2)</f>
        <v>3528.07</v>
      </c>
      <c r="N294" s="228"/>
      <c r="O294" s="229">
        <f t="shared" ref="O294:O298" si="60">ROUND(K294*1.56,2)</f>
        <v>3782.67</v>
      </c>
      <c r="P294" s="228"/>
      <c r="Q294" s="229">
        <f t="shared" ref="Q294:Q298" si="61">ROUND(K294*1.84,2)</f>
        <v>4461.6099999999997</v>
      </c>
      <c r="R294" s="230"/>
      <c r="S294" s="107"/>
      <c r="T294" s="69"/>
      <c r="W294" s="35"/>
      <c r="X294" s="35"/>
      <c r="Y294" s="35"/>
      <c r="Z294" s="35"/>
      <c r="AA294" s="35"/>
      <c r="AB294" s="35"/>
      <c r="AC294" s="35"/>
      <c r="AD294" s="35"/>
      <c r="AE294" s="35"/>
      <c r="AF294" s="35"/>
      <c r="AG294" s="35"/>
      <c r="AH294" s="35"/>
    </row>
    <row r="295" spans="1:34" s="2" customFormat="1" ht="28.5" customHeight="1" x14ac:dyDescent="0.3">
      <c r="A295" s="225"/>
      <c r="B295" s="79" t="s">
        <v>93</v>
      </c>
      <c r="C295" s="231">
        <f>ROUND(C284*1.1,2)</f>
        <v>2741.92</v>
      </c>
      <c r="D295" s="232"/>
      <c r="E295" s="233">
        <f t="shared" ref="E295:E298" si="62">ROUND(C295*1.455,2)</f>
        <v>3989.49</v>
      </c>
      <c r="F295" s="234"/>
      <c r="G295" s="235">
        <f t="shared" ref="G295:G298" si="63">ROUND(C295*1.56,2)</f>
        <v>4277.3999999999996</v>
      </c>
      <c r="H295" s="234"/>
      <c r="I295" s="235">
        <f t="shared" ref="I295:I298" si="64">ROUND(C295*1.84,2)</f>
        <v>5045.13</v>
      </c>
      <c r="J295" s="236"/>
      <c r="K295" s="231">
        <f t="shared" ref="K295:K298" si="65">ROUND(C295*1.35,2)</f>
        <v>3701.59</v>
      </c>
      <c r="L295" s="232"/>
      <c r="M295" s="233">
        <f t="shared" si="59"/>
        <v>5385.81</v>
      </c>
      <c r="N295" s="234"/>
      <c r="O295" s="235">
        <f t="shared" si="60"/>
        <v>5774.48</v>
      </c>
      <c r="P295" s="234"/>
      <c r="Q295" s="235">
        <f t="shared" si="61"/>
        <v>6810.93</v>
      </c>
      <c r="R295" s="236"/>
      <c r="S295" s="107"/>
      <c r="T295" s="69"/>
      <c r="W295" s="35"/>
      <c r="X295" s="35"/>
      <c r="Y295" s="35"/>
      <c r="Z295" s="35"/>
      <c r="AA295" s="35"/>
      <c r="AB295" s="35"/>
      <c r="AC295" s="35"/>
      <c r="AD295" s="35"/>
      <c r="AE295" s="35"/>
      <c r="AF295" s="35"/>
      <c r="AG295" s="35"/>
      <c r="AH295" s="35"/>
    </row>
    <row r="296" spans="1:34" s="2" customFormat="1" ht="68.25" customHeight="1" x14ac:dyDescent="0.3">
      <c r="A296" s="225"/>
      <c r="B296" s="79" t="s">
        <v>94</v>
      </c>
      <c r="C296" s="231">
        <f>ROUND(C285*1.1,2)</f>
        <v>533.29</v>
      </c>
      <c r="D296" s="232"/>
      <c r="E296" s="233">
        <f t="shared" si="62"/>
        <v>775.94</v>
      </c>
      <c r="F296" s="234"/>
      <c r="G296" s="235">
        <f t="shared" si="63"/>
        <v>831.93</v>
      </c>
      <c r="H296" s="234"/>
      <c r="I296" s="235">
        <f t="shared" si="64"/>
        <v>981.25</v>
      </c>
      <c r="J296" s="236"/>
      <c r="K296" s="231">
        <f t="shared" si="65"/>
        <v>719.94</v>
      </c>
      <c r="L296" s="232"/>
      <c r="M296" s="233">
        <f t="shared" si="59"/>
        <v>1047.51</v>
      </c>
      <c r="N296" s="234"/>
      <c r="O296" s="235">
        <f t="shared" si="60"/>
        <v>1123.1099999999999</v>
      </c>
      <c r="P296" s="234"/>
      <c r="Q296" s="235">
        <f t="shared" si="61"/>
        <v>1324.69</v>
      </c>
      <c r="R296" s="236"/>
      <c r="S296" s="107"/>
      <c r="T296" s="69"/>
      <c r="W296" s="35"/>
      <c r="X296" s="35"/>
      <c r="Y296" s="35"/>
      <c r="Z296" s="35"/>
      <c r="AA296" s="35"/>
      <c r="AB296" s="35"/>
      <c r="AC296" s="35"/>
      <c r="AD296" s="35"/>
      <c r="AE296" s="35"/>
      <c r="AF296" s="35"/>
      <c r="AG296" s="35"/>
      <c r="AH296" s="35"/>
    </row>
    <row r="297" spans="1:34" s="2" customFormat="1" ht="29.25" customHeight="1" x14ac:dyDescent="0.3">
      <c r="A297" s="226"/>
      <c r="B297" s="79" t="s">
        <v>95</v>
      </c>
      <c r="C297" s="231">
        <f>ROUND(C286*1.1,2)</f>
        <v>1479.07</v>
      </c>
      <c r="D297" s="232"/>
      <c r="E297" s="233">
        <f t="shared" si="62"/>
        <v>2152.0500000000002</v>
      </c>
      <c r="F297" s="234"/>
      <c r="G297" s="235">
        <f t="shared" si="63"/>
        <v>2307.35</v>
      </c>
      <c r="H297" s="234"/>
      <c r="I297" s="235">
        <f t="shared" si="64"/>
        <v>2721.49</v>
      </c>
      <c r="J297" s="236"/>
      <c r="K297" s="231">
        <f t="shared" si="65"/>
        <v>1996.74</v>
      </c>
      <c r="L297" s="232"/>
      <c r="M297" s="233">
        <f t="shared" si="59"/>
        <v>2905.26</v>
      </c>
      <c r="N297" s="234"/>
      <c r="O297" s="235">
        <f t="shared" si="60"/>
        <v>3114.91</v>
      </c>
      <c r="P297" s="234"/>
      <c r="Q297" s="235">
        <f t="shared" si="61"/>
        <v>3674</v>
      </c>
      <c r="R297" s="236"/>
      <c r="S297" s="107"/>
      <c r="T297" s="69"/>
      <c r="W297" s="35"/>
      <c r="X297" s="35"/>
      <c r="Y297" s="35"/>
      <c r="Z297" s="35"/>
      <c r="AA297" s="35"/>
      <c r="AB297" s="35"/>
      <c r="AC297" s="35"/>
      <c r="AD297" s="35"/>
      <c r="AE297" s="35"/>
      <c r="AF297" s="35"/>
      <c r="AG297" s="35"/>
      <c r="AH297" s="35"/>
    </row>
    <row r="298" spans="1:34" s="2" customFormat="1" ht="29.25" customHeight="1" thickBot="1" x14ac:dyDescent="0.35">
      <c r="A298" s="70" t="s">
        <v>68</v>
      </c>
      <c r="B298" s="71" t="s">
        <v>81</v>
      </c>
      <c r="C298" s="189">
        <f>ROUND(C287*1.1,2)</f>
        <v>452.5</v>
      </c>
      <c r="D298" s="190"/>
      <c r="E298" s="191">
        <f t="shared" si="62"/>
        <v>658.39</v>
      </c>
      <c r="F298" s="192"/>
      <c r="G298" s="193">
        <f t="shared" si="63"/>
        <v>705.9</v>
      </c>
      <c r="H298" s="192"/>
      <c r="I298" s="193">
        <f t="shared" si="64"/>
        <v>832.6</v>
      </c>
      <c r="J298" s="194"/>
      <c r="K298" s="189">
        <f t="shared" si="65"/>
        <v>610.88</v>
      </c>
      <c r="L298" s="190"/>
      <c r="M298" s="191">
        <f t="shared" si="59"/>
        <v>888.83</v>
      </c>
      <c r="N298" s="192"/>
      <c r="O298" s="193">
        <f t="shared" si="60"/>
        <v>952.97</v>
      </c>
      <c r="P298" s="192"/>
      <c r="Q298" s="193">
        <f t="shared" si="61"/>
        <v>1124.02</v>
      </c>
      <c r="R298" s="194"/>
      <c r="S298" s="107"/>
      <c r="T298" s="69"/>
      <c r="W298" s="35"/>
      <c r="X298" s="35"/>
      <c r="Y298" s="35"/>
      <c r="Z298" s="35"/>
      <c r="AA298" s="35"/>
      <c r="AB298" s="35"/>
      <c r="AC298" s="35"/>
      <c r="AD298" s="35"/>
      <c r="AE298" s="35"/>
      <c r="AF298" s="35"/>
      <c r="AG298" s="35"/>
      <c r="AH298" s="35"/>
    </row>
    <row r="299" spans="1:34" s="2" customFormat="1" ht="29.25" customHeight="1" x14ac:dyDescent="0.3">
      <c r="A299" s="111"/>
      <c r="B299" s="80"/>
      <c r="C299" s="81"/>
      <c r="D299" s="81"/>
      <c r="E299" s="57"/>
      <c r="F299" s="57"/>
      <c r="G299" s="57"/>
      <c r="H299" s="57"/>
      <c r="I299" s="57"/>
      <c r="J299" s="57"/>
      <c r="K299" s="81"/>
      <c r="L299" s="81"/>
      <c r="M299" s="57"/>
      <c r="N299" s="57"/>
      <c r="O299" s="57"/>
      <c r="P299" s="57"/>
      <c r="Q299" s="57"/>
      <c r="R299" s="57"/>
      <c r="S299" s="111"/>
      <c r="T299" s="111"/>
      <c r="W299" s="35"/>
      <c r="X299" s="35"/>
      <c r="Y299" s="35"/>
      <c r="Z299" s="35"/>
      <c r="AA299" s="35"/>
      <c r="AB299" s="35"/>
      <c r="AC299" s="35"/>
      <c r="AD299" s="35"/>
      <c r="AE299" s="35"/>
      <c r="AF299" s="35"/>
      <c r="AG299" s="35"/>
      <c r="AH299" s="35"/>
    </row>
    <row r="300" spans="1:34" s="2" customFormat="1" ht="29.25" customHeight="1" x14ac:dyDescent="0.3">
      <c r="A300" s="111"/>
      <c r="B300" s="80"/>
      <c r="C300" s="81"/>
      <c r="D300" s="81"/>
      <c r="E300" s="57"/>
      <c r="F300" s="57"/>
      <c r="G300" s="57"/>
      <c r="H300" s="57"/>
      <c r="I300" s="57"/>
      <c r="J300" s="57"/>
      <c r="K300" s="81"/>
      <c r="L300" s="81"/>
      <c r="M300" s="57"/>
      <c r="N300" s="57"/>
      <c r="O300" s="57"/>
      <c r="P300" s="57"/>
      <c r="Q300" s="57"/>
      <c r="R300" s="57"/>
      <c r="S300" s="111"/>
      <c r="T300" s="111"/>
      <c r="W300" s="35"/>
      <c r="X300" s="35"/>
      <c r="Y300" s="35"/>
      <c r="Z300" s="35"/>
      <c r="AA300" s="35"/>
      <c r="AB300" s="35"/>
      <c r="AC300" s="35"/>
      <c r="AD300" s="35"/>
      <c r="AE300" s="35"/>
      <c r="AF300" s="35"/>
      <c r="AG300" s="35"/>
      <c r="AH300" s="35"/>
    </row>
    <row r="301" spans="1:34" s="2" customFormat="1" ht="29.25" customHeight="1" x14ac:dyDescent="0.3">
      <c r="A301" s="111"/>
      <c r="B301" s="80"/>
      <c r="C301" s="81"/>
      <c r="D301" s="81"/>
      <c r="E301" s="57"/>
      <c r="F301" s="57"/>
      <c r="G301" s="57"/>
      <c r="H301" s="57"/>
      <c r="I301" s="57"/>
      <c r="J301" s="57"/>
      <c r="K301" s="81"/>
      <c r="L301" s="81"/>
      <c r="M301" s="57"/>
      <c r="N301" s="57"/>
      <c r="O301" s="57"/>
      <c r="P301" s="57"/>
      <c r="Q301" s="57"/>
      <c r="R301" s="57"/>
      <c r="S301" s="111"/>
      <c r="T301" s="111"/>
      <c r="W301" s="35"/>
      <c r="X301" s="35"/>
      <c r="Y301" s="35"/>
      <c r="Z301" s="35"/>
      <c r="AA301" s="35"/>
      <c r="AB301" s="35"/>
      <c r="AC301" s="35"/>
      <c r="AD301" s="35"/>
      <c r="AE301" s="35"/>
      <c r="AF301" s="35"/>
      <c r="AG301" s="35"/>
      <c r="AH301" s="35"/>
    </row>
    <row r="302" spans="1:34" s="2" customFormat="1" ht="29.25" customHeight="1" x14ac:dyDescent="0.3">
      <c r="A302" s="111"/>
      <c r="B302" s="80"/>
      <c r="C302" s="81"/>
      <c r="D302" s="81"/>
      <c r="E302" s="57"/>
      <c r="F302" s="57"/>
      <c r="G302" s="57"/>
      <c r="H302" s="57"/>
      <c r="I302" s="57"/>
      <c r="J302" s="57"/>
      <c r="K302" s="81"/>
      <c r="L302" s="81"/>
      <c r="M302" s="57"/>
      <c r="N302" s="57"/>
      <c r="O302" s="57"/>
      <c r="P302" s="57"/>
      <c r="Q302" s="57"/>
      <c r="R302" s="57"/>
      <c r="S302" s="111"/>
      <c r="T302" s="111"/>
      <c r="W302" s="35"/>
      <c r="X302" s="35"/>
      <c r="Y302" s="35"/>
      <c r="Z302" s="35"/>
      <c r="AA302" s="35"/>
      <c r="AB302" s="35"/>
      <c r="AC302" s="35"/>
      <c r="AD302" s="35"/>
      <c r="AE302" s="35"/>
      <c r="AF302" s="35"/>
      <c r="AG302" s="35"/>
      <c r="AH302" s="35"/>
    </row>
    <row r="303" spans="1:34" s="2" customFormat="1" ht="29.25" customHeight="1" x14ac:dyDescent="0.3">
      <c r="A303" s="111"/>
      <c r="B303" s="80"/>
      <c r="C303" s="81"/>
      <c r="D303" s="81"/>
      <c r="E303" s="57"/>
      <c r="F303" s="57"/>
      <c r="G303" s="57"/>
      <c r="H303" s="57"/>
      <c r="I303" s="57"/>
      <c r="J303" s="57"/>
      <c r="K303" s="81"/>
      <c r="L303" s="81"/>
      <c r="M303" s="57"/>
      <c r="N303" s="57"/>
      <c r="O303" s="57"/>
      <c r="P303" s="57"/>
      <c r="Q303" s="57"/>
      <c r="R303" s="57"/>
      <c r="S303" s="111"/>
      <c r="T303" s="111"/>
      <c r="W303" s="35"/>
      <c r="X303" s="35"/>
      <c r="Y303" s="35"/>
      <c r="Z303" s="35"/>
      <c r="AA303" s="35"/>
      <c r="AB303" s="35"/>
      <c r="AC303" s="35"/>
      <c r="AD303" s="35"/>
      <c r="AE303" s="35"/>
      <c r="AF303" s="35"/>
      <c r="AG303" s="35"/>
      <c r="AH303" s="35"/>
    </row>
    <row r="304" spans="1:34" s="2" customFormat="1" ht="29.25" customHeight="1" x14ac:dyDescent="0.3">
      <c r="A304" s="111"/>
      <c r="B304" s="80"/>
      <c r="C304" s="81"/>
      <c r="D304" s="81"/>
      <c r="E304" s="57"/>
      <c r="F304" s="57"/>
      <c r="G304" s="57"/>
      <c r="H304" s="57"/>
      <c r="I304" s="57"/>
      <c r="J304" s="57"/>
      <c r="K304" s="81"/>
      <c r="L304" s="81"/>
      <c r="M304" s="57"/>
      <c r="N304" s="57"/>
      <c r="O304" s="57"/>
      <c r="P304" s="57"/>
      <c r="Q304" s="57"/>
      <c r="R304" s="57"/>
      <c r="S304" s="111"/>
      <c r="T304" s="111"/>
      <c r="W304" s="35"/>
      <c r="X304" s="35"/>
      <c r="Y304" s="35"/>
      <c r="Z304" s="35"/>
      <c r="AA304" s="35"/>
      <c r="AB304" s="35"/>
      <c r="AC304" s="35"/>
      <c r="AD304" s="35"/>
      <c r="AE304" s="35"/>
      <c r="AF304" s="35"/>
      <c r="AG304" s="35"/>
      <c r="AH304" s="35"/>
    </row>
    <row r="305" spans="1:34" s="2" customFormat="1" ht="41.25" customHeight="1" x14ac:dyDescent="0.3">
      <c r="A305" s="41" t="s">
        <v>75</v>
      </c>
      <c r="B305" s="41"/>
      <c r="C305" s="41"/>
      <c r="D305" s="41"/>
      <c r="F305" s="77"/>
      <c r="H305" s="42"/>
      <c r="I305" s="42"/>
      <c r="S305" s="107"/>
      <c r="T305" s="69"/>
      <c r="W305" s="35"/>
      <c r="X305" s="35"/>
      <c r="Y305" s="35"/>
      <c r="Z305" s="35"/>
      <c r="AA305" s="35"/>
      <c r="AB305" s="35"/>
      <c r="AC305" s="35"/>
      <c r="AD305" s="35"/>
      <c r="AE305" s="35"/>
      <c r="AF305" s="35"/>
      <c r="AG305" s="35"/>
      <c r="AH305" s="35"/>
    </row>
    <row r="306" spans="1:34" s="2" customFormat="1" ht="29.25" customHeight="1" thickBot="1" x14ac:dyDescent="0.35">
      <c r="G306" s="260"/>
      <c r="H306" s="260"/>
      <c r="I306" s="44"/>
      <c r="Q306" s="204" t="s">
        <v>3</v>
      </c>
      <c r="R306" s="204"/>
      <c r="S306" s="107"/>
      <c r="T306" s="69"/>
      <c r="W306" s="35"/>
      <c r="X306" s="35"/>
      <c r="Y306" s="35"/>
      <c r="Z306" s="35"/>
      <c r="AA306" s="35"/>
      <c r="AB306" s="35"/>
      <c r="AC306" s="35"/>
      <c r="AD306" s="35"/>
      <c r="AE306" s="35"/>
      <c r="AF306" s="35"/>
      <c r="AG306" s="35"/>
      <c r="AH306" s="35"/>
    </row>
    <row r="307" spans="1:34" s="2" customFormat="1" ht="29.25" customHeight="1" thickBot="1" x14ac:dyDescent="0.35">
      <c r="A307" s="224" t="s">
        <v>71</v>
      </c>
      <c r="B307" s="224" t="s">
        <v>72</v>
      </c>
      <c r="C307" s="211" t="s">
        <v>35</v>
      </c>
      <c r="D307" s="212"/>
      <c r="E307" s="212"/>
      <c r="F307" s="212"/>
      <c r="G307" s="212"/>
      <c r="H307" s="212"/>
      <c r="I307" s="212"/>
      <c r="J307" s="213"/>
      <c r="K307" s="211" t="s">
        <v>34</v>
      </c>
      <c r="L307" s="212"/>
      <c r="M307" s="212"/>
      <c r="N307" s="212"/>
      <c r="O307" s="212"/>
      <c r="P307" s="212"/>
      <c r="Q307" s="212"/>
      <c r="R307" s="213"/>
      <c r="S307" s="107"/>
      <c r="T307" s="69"/>
      <c r="W307" s="35"/>
      <c r="X307" s="35"/>
      <c r="Y307" s="35"/>
      <c r="Z307" s="35"/>
      <c r="AA307" s="35"/>
      <c r="AB307" s="35"/>
      <c r="AC307" s="35"/>
      <c r="AD307" s="35"/>
      <c r="AE307" s="35"/>
      <c r="AF307" s="35"/>
      <c r="AG307" s="35"/>
      <c r="AH307" s="35"/>
    </row>
    <row r="308" spans="1:34" s="2" customFormat="1" ht="39.75" customHeight="1" thickBot="1" x14ac:dyDescent="0.25">
      <c r="A308" s="225"/>
      <c r="B308" s="225"/>
      <c r="C308" s="214" t="s">
        <v>49</v>
      </c>
      <c r="D308" s="215"/>
      <c r="E308" s="179" t="s">
        <v>42</v>
      </c>
      <c r="F308" s="180"/>
      <c r="G308" s="180"/>
      <c r="H308" s="180"/>
      <c r="I308" s="180"/>
      <c r="J308" s="181"/>
      <c r="K308" s="214" t="s">
        <v>49</v>
      </c>
      <c r="L308" s="215"/>
      <c r="M308" s="179" t="s">
        <v>42</v>
      </c>
      <c r="N308" s="180"/>
      <c r="O308" s="180"/>
      <c r="P308" s="180"/>
      <c r="Q308" s="180"/>
      <c r="R308" s="181"/>
      <c r="S308" s="107"/>
      <c r="T308" s="69"/>
      <c r="W308" s="35"/>
      <c r="X308" s="35"/>
      <c r="Y308" s="35"/>
      <c r="Z308" s="35"/>
      <c r="AA308" s="35"/>
      <c r="AB308" s="35"/>
      <c r="AC308" s="35"/>
      <c r="AD308" s="35"/>
      <c r="AE308" s="35"/>
      <c r="AF308" s="35"/>
      <c r="AG308" s="35"/>
      <c r="AH308" s="35"/>
    </row>
    <row r="309" spans="1:34" s="2" customFormat="1" ht="39.75" customHeight="1" thickBot="1" x14ac:dyDescent="0.25">
      <c r="A309" s="306"/>
      <c r="B309" s="306"/>
      <c r="C309" s="216"/>
      <c r="D309" s="217"/>
      <c r="E309" s="220">
        <v>1.4550000000000001</v>
      </c>
      <c r="F309" s="221"/>
      <c r="G309" s="222">
        <v>1.56</v>
      </c>
      <c r="H309" s="223"/>
      <c r="I309" s="222">
        <v>1.84</v>
      </c>
      <c r="J309" s="223"/>
      <c r="K309" s="216"/>
      <c r="L309" s="217"/>
      <c r="M309" s="220">
        <v>1.4550000000000001</v>
      </c>
      <c r="N309" s="221"/>
      <c r="O309" s="222">
        <v>1.56</v>
      </c>
      <c r="P309" s="223"/>
      <c r="Q309" s="222">
        <v>1.84</v>
      </c>
      <c r="R309" s="223"/>
      <c r="S309" s="107"/>
      <c r="T309" s="69"/>
      <c r="W309" s="35"/>
      <c r="X309" s="35"/>
      <c r="Y309" s="35"/>
      <c r="Z309" s="35"/>
      <c r="AA309" s="35"/>
      <c r="AB309" s="35"/>
      <c r="AC309" s="35"/>
      <c r="AD309" s="35"/>
      <c r="AE309" s="35"/>
      <c r="AF309" s="35"/>
      <c r="AG309" s="35"/>
      <c r="AH309" s="35"/>
    </row>
    <row r="310" spans="1:34" s="2" customFormat="1" ht="29.25" customHeight="1" thickBot="1" x14ac:dyDescent="0.25">
      <c r="A310" s="198" t="s">
        <v>67</v>
      </c>
      <c r="B310" s="199"/>
      <c r="C310" s="199"/>
      <c r="D310" s="199"/>
      <c r="E310" s="199"/>
      <c r="F310" s="199"/>
      <c r="G310" s="199"/>
      <c r="H310" s="199"/>
      <c r="I310" s="199"/>
      <c r="J310" s="199"/>
      <c r="K310" s="199"/>
      <c r="L310" s="199"/>
      <c r="M310" s="199"/>
      <c r="N310" s="199"/>
      <c r="O310" s="199"/>
      <c r="P310" s="199"/>
      <c r="Q310" s="199"/>
      <c r="R310" s="200"/>
      <c r="S310" s="107"/>
      <c r="T310" s="69"/>
      <c r="W310" s="35"/>
      <c r="X310" s="35"/>
      <c r="Y310" s="35"/>
      <c r="Z310" s="35"/>
      <c r="AA310" s="35"/>
      <c r="AB310" s="35"/>
      <c r="AC310" s="35"/>
      <c r="AD310" s="35"/>
      <c r="AE310" s="35"/>
      <c r="AF310" s="35"/>
      <c r="AG310" s="35"/>
      <c r="AH310" s="35"/>
    </row>
    <row r="311" spans="1:34" s="2" customFormat="1" ht="74.25" customHeight="1" x14ac:dyDescent="0.3">
      <c r="A311" s="311" t="s">
        <v>86</v>
      </c>
      <c r="B311" s="312"/>
      <c r="C311" s="149"/>
      <c r="D311" s="150"/>
      <c r="E311" s="151"/>
      <c r="F311" s="152"/>
      <c r="G311" s="153"/>
      <c r="H311" s="152"/>
      <c r="I311" s="153"/>
      <c r="J311" s="154"/>
      <c r="K311" s="149"/>
      <c r="L311" s="150"/>
      <c r="M311" s="151"/>
      <c r="N311" s="152"/>
      <c r="O311" s="153"/>
      <c r="P311" s="152"/>
      <c r="Q311" s="153"/>
      <c r="R311" s="154"/>
      <c r="S311" s="107"/>
      <c r="T311" s="69"/>
      <c r="W311" s="35"/>
      <c r="X311" s="35"/>
      <c r="Y311" s="35"/>
      <c r="Z311" s="35"/>
      <c r="AA311" s="35"/>
      <c r="AB311" s="35"/>
      <c r="AC311" s="35"/>
      <c r="AD311" s="35"/>
      <c r="AE311" s="35"/>
      <c r="AF311" s="35"/>
      <c r="AG311" s="35"/>
      <c r="AH311" s="35"/>
    </row>
    <row r="312" spans="1:34" s="2" customFormat="1" ht="134.25" customHeight="1" x14ac:dyDescent="0.3">
      <c r="A312" s="82" t="s">
        <v>91</v>
      </c>
      <c r="B312" s="83" t="s">
        <v>139</v>
      </c>
      <c r="C312" s="149">
        <v>1148.04</v>
      </c>
      <c r="D312" s="150"/>
      <c r="E312" s="151">
        <f t="shared" ref="E312:E314" si="66">ROUND(C312*1.455,2)</f>
        <v>1670.4</v>
      </c>
      <c r="F312" s="152"/>
      <c r="G312" s="153">
        <f t="shared" ref="G312:G314" si="67">ROUND(C312*1.56,2)</f>
        <v>1790.94</v>
      </c>
      <c r="H312" s="152"/>
      <c r="I312" s="153">
        <f t="shared" ref="I312:I314" si="68">ROUND(C312*1.84,2)</f>
        <v>2112.39</v>
      </c>
      <c r="J312" s="154"/>
      <c r="K312" s="149">
        <f>ROUND(C312*1.35,2)</f>
        <v>1549.85</v>
      </c>
      <c r="L312" s="150"/>
      <c r="M312" s="151">
        <f t="shared" ref="M312" si="69">ROUND(K312*1.455,2)</f>
        <v>2255.0300000000002</v>
      </c>
      <c r="N312" s="152"/>
      <c r="O312" s="153">
        <f t="shared" ref="O312" si="70">ROUND(K312*1.56,2)</f>
        <v>2417.77</v>
      </c>
      <c r="P312" s="152"/>
      <c r="Q312" s="153">
        <f t="shared" ref="Q312" si="71">ROUND(K312*1.84,2)</f>
        <v>2851.72</v>
      </c>
      <c r="R312" s="154"/>
      <c r="S312" s="107"/>
      <c r="T312" s="69"/>
      <c r="W312" s="35"/>
      <c r="X312" s="35"/>
      <c r="Y312" s="35"/>
      <c r="Z312" s="35"/>
      <c r="AA312" s="35"/>
      <c r="AB312" s="35"/>
      <c r="AC312" s="35"/>
      <c r="AD312" s="35"/>
      <c r="AE312" s="35"/>
      <c r="AF312" s="35"/>
      <c r="AG312" s="35"/>
      <c r="AH312" s="35"/>
    </row>
    <row r="313" spans="1:34" s="2" customFormat="1" ht="30" customHeight="1" x14ac:dyDescent="0.3">
      <c r="A313" s="311" t="s">
        <v>96</v>
      </c>
      <c r="B313" s="312"/>
      <c r="C313" s="84"/>
      <c r="D313" s="85"/>
      <c r="E313" s="86"/>
      <c r="F313" s="87"/>
      <c r="G313" s="88"/>
      <c r="H313" s="87"/>
      <c r="I313" s="88"/>
      <c r="J313" s="89"/>
      <c r="K313" s="84"/>
      <c r="L313" s="85"/>
      <c r="M313" s="86"/>
      <c r="N313" s="87"/>
      <c r="O313" s="88"/>
      <c r="P313" s="103"/>
      <c r="Q313" s="104"/>
      <c r="R313" s="105"/>
      <c r="S313" s="107"/>
      <c r="T313" s="69"/>
      <c r="W313" s="35"/>
      <c r="X313" s="35"/>
      <c r="Y313" s="35"/>
      <c r="Z313" s="35"/>
      <c r="AA313" s="35"/>
      <c r="AB313" s="35"/>
      <c r="AC313" s="35"/>
      <c r="AD313" s="35"/>
      <c r="AE313" s="35"/>
      <c r="AF313" s="35"/>
      <c r="AG313" s="35"/>
      <c r="AH313" s="35"/>
    </row>
    <row r="314" spans="1:34" s="2" customFormat="1" ht="124.5" customHeight="1" x14ac:dyDescent="0.3">
      <c r="A314" s="82" t="s">
        <v>82</v>
      </c>
      <c r="B314" s="83" t="s">
        <v>140</v>
      </c>
      <c r="C314" s="149">
        <v>453.13</v>
      </c>
      <c r="D314" s="150"/>
      <c r="E314" s="151">
        <f t="shared" si="66"/>
        <v>659.3</v>
      </c>
      <c r="F314" s="152"/>
      <c r="G314" s="153">
        <f t="shared" si="67"/>
        <v>706.88</v>
      </c>
      <c r="H314" s="152"/>
      <c r="I314" s="153">
        <f t="shared" si="68"/>
        <v>833.76</v>
      </c>
      <c r="J314" s="154"/>
      <c r="K314" s="149">
        <f t="shared" ref="K314:K317" si="72">ROUND(C314*1.35,2)</f>
        <v>611.73</v>
      </c>
      <c r="L314" s="150"/>
      <c r="M314" s="151">
        <f t="shared" ref="M314" si="73">ROUND(K314*1.455,2)</f>
        <v>890.07</v>
      </c>
      <c r="N314" s="152"/>
      <c r="O314" s="153">
        <f t="shared" ref="O314" si="74">ROUND(K314*1.56,2)</f>
        <v>954.3</v>
      </c>
      <c r="P314" s="152"/>
      <c r="Q314" s="153">
        <f t="shared" ref="Q314" si="75">ROUND(K314*1.84,2)</f>
        <v>1125.58</v>
      </c>
      <c r="R314" s="154"/>
      <c r="S314" s="107"/>
      <c r="T314" s="69"/>
      <c r="W314" s="35"/>
      <c r="X314" s="35"/>
      <c r="Y314" s="35"/>
      <c r="Z314" s="35"/>
      <c r="AA314" s="35"/>
      <c r="AB314" s="35"/>
      <c r="AC314" s="35"/>
      <c r="AD314" s="35"/>
      <c r="AE314" s="35"/>
      <c r="AF314" s="35"/>
      <c r="AG314" s="35"/>
      <c r="AH314" s="35"/>
    </row>
    <row r="315" spans="1:34" s="2" customFormat="1" ht="71.25" customHeight="1" x14ac:dyDescent="0.3">
      <c r="A315" s="90" t="s">
        <v>83</v>
      </c>
      <c r="B315" s="91" t="s">
        <v>100</v>
      </c>
      <c r="C315" s="149">
        <v>357.8</v>
      </c>
      <c r="D315" s="150"/>
      <c r="E315" s="151">
        <f t="shared" ref="E315" si="76">ROUND(C315*1.455,2)</f>
        <v>520.6</v>
      </c>
      <c r="F315" s="152"/>
      <c r="G315" s="153">
        <f t="shared" ref="G315" si="77">ROUND(C315*1.56,2)</f>
        <v>558.16999999999996</v>
      </c>
      <c r="H315" s="152"/>
      <c r="I315" s="153">
        <f t="shared" ref="I315" si="78">ROUND(C315*1.84,2)</f>
        <v>658.35</v>
      </c>
      <c r="J315" s="154"/>
      <c r="K315" s="149">
        <f t="shared" si="72"/>
        <v>483.03</v>
      </c>
      <c r="L315" s="150"/>
      <c r="M315" s="151">
        <f t="shared" ref="M315" si="79">ROUND(K315*1.455,2)</f>
        <v>702.81</v>
      </c>
      <c r="N315" s="152"/>
      <c r="O315" s="153">
        <f t="shared" ref="O315" si="80">ROUND(K315*1.56,2)</f>
        <v>753.53</v>
      </c>
      <c r="P315" s="152"/>
      <c r="Q315" s="153">
        <f t="shared" ref="Q315" si="81">ROUND(K315*1.84,2)</f>
        <v>888.78</v>
      </c>
      <c r="R315" s="154"/>
      <c r="S315" s="107"/>
      <c r="T315" s="69"/>
      <c r="W315" s="35"/>
      <c r="X315" s="35"/>
      <c r="Y315" s="35"/>
      <c r="Z315" s="35"/>
      <c r="AA315" s="35"/>
      <c r="AB315" s="35"/>
      <c r="AC315" s="35"/>
      <c r="AD315" s="35"/>
      <c r="AE315" s="35"/>
      <c r="AF315" s="35"/>
      <c r="AG315" s="35"/>
      <c r="AH315" s="35"/>
    </row>
    <row r="316" spans="1:34" s="2" customFormat="1" ht="48" customHeight="1" x14ac:dyDescent="0.3">
      <c r="A316" s="92" t="s">
        <v>84</v>
      </c>
      <c r="B316" s="91" t="s">
        <v>76</v>
      </c>
      <c r="C316" s="149">
        <v>363.25</v>
      </c>
      <c r="D316" s="150"/>
      <c r="E316" s="151">
        <f t="shared" ref="E316" si="82">ROUND(C316*1.455,2)</f>
        <v>528.53</v>
      </c>
      <c r="F316" s="152"/>
      <c r="G316" s="153">
        <f t="shared" ref="G316" si="83">ROUND(C316*1.56,2)</f>
        <v>566.66999999999996</v>
      </c>
      <c r="H316" s="152"/>
      <c r="I316" s="153">
        <f t="shared" ref="I316" si="84">ROUND(C316*1.84,2)</f>
        <v>668.38</v>
      </c>
      <c r="J316" s="154"/>
      <c r="K316" s="149">
        <f t="shared" si="72"/>
        <v>490.39</v>
      </c>
      <c r="L316" s="150"/>
      <c r="M316" s="151">
        <f t="shared" ref="M316" si="85">ROUND(K316*1.455,2)</f>
        <v>713.52</v>
      </c>
      <c r="N316" s="152"/>
      <c r="O316" s="153">
        <f t="shared" ref="O316" si="86">ROUND(K316*1.56,2)</f>
        <v>765.01</v>
      </c>
      <c r="P316" s="152"/>
      <c r="Q316" s="153">
        <f t="shared" ref="Q316" si="87">ROUND(K316*1.84,2)</f>
        <v>902.32</v>
      </c>
      <c r="R316" s="154"/>
      <c r="S316" s="107"/>
      <c r="T316" s="69"/>
      <c r="W316" s="35"/>
      <c r="X316" s="35"/>
      <c r="Y316" s="35"/>
      <c r="Z316" s="35"/>
      <c r="AA316" s="35"/>
      <c r="AB316" s="35"/>
      <c r="AC316" s="35"/>
      <c r="AD316" s="35"/>
      <c r="AE316" s="35"/>
      <c r="AF316" s="35"/>
      <c r="AG316" s="35"/>
      <c r="AH316" s="35"/>
    </row>
    <row r="317" spans="1:34" s="2" customFormat="1" ht="45.75" customHeight="1" thickBot="1" x14ac:dyDescent="0.35">
      <c r="A317" s="92" t="s">
        <v>85</v>
      </c>
      <c r="B317" s="91" t="s">
        <v>73</v>
      </c>
      <c r="C317" s="149">
        <v>822.72</v>
      </c>
      <c r="D317" s="150"/>
      <c r="E317" s="151">
        <f t="shared" ref="E317" si="88">ROUND(C317*1.455,2)</f>
        <v>1197.06</v>
      </c>
      <c r="F317" s="152"/>
      <c r="G317" s="153">
        <f t="shared" ref="G317" si="89">ROUND(C317*1.56,2)</f>
        <v>1283.44</v>
      </c>
      <c r="H317" s="152"/>
      <c r="I317" s="153">
        <f t="shared" ref="I317" si="90">ROUND(C317*1.84,2)</f>
        <v>1513.8</v>
      </c>
      <c r="J317" s="154"/>
      <c r="K317" s="149">
        <f t="shared" si="72"/>
        <v>1110.67</v>
      </c>
      <c r="L317" s="150"/>
      <c r="M317" s="151">
        <f t="shared" ref="M317" si="91">ROUND(K317*1.455,2)</f>
        <v>1616.02</v>
      </c>
      <c r="N317" s="152"/>
      <c r="O317" s="153">
        <f t="shared" ref="O317" si="92">ROUND(K317*1.56,2)</f>
        <v>1732.65</v>
      </c>
      <c r="P317" s="152"/>
      <c r="Q317" s="153">
        <f t="shared" ref="Q317" si="93">ROUND(K317*1.84,2)</f>
        <v>2043.63</v>
      </c>
      <c r="R317" s="154"/>
      <c r="S317" s="107"/>
      <c r="T317" s="69"/>
      <c r="W317" s="35"/>
      <c r="X317" s="35"/>
      <c r="Y317" s="35"/>
      <c r="Z317" s="35"/>
      <c r="AA317" s="35"/>
      <c r="AB317" s="35"/>
      <c r="AC317" s="35"/>
      <c r="AD317" s="35"/>
      <c r="AE317" s="35"/>
      <c r="AF317" s="35"/>
      <c r="AG317" s="35"/>
      <c r="AH317" s="35"/>
    </row>
    <row r="318" spans="1:34" s="2" customFormat="1" ht="46.5" customHeight="1" thickBot="1" x14ac:dyDescent="0.25">
      <c r="A318" s="198" t="s">
        <v>68</v>
      </c>
      <c r="B318" s="199"/>
      <c r="C318" s="199"/>
      <c r="D318" s="199"/>
      <c r="E318" s="199"/>
      <c r="F318" s="199"/>
      <c r="G318" s="199"/>
      <c r="H318" s="199"/>
      <c r="I318" s="199"/>
      <c r="J318" s="199"/>
      <c r="K318" s="199"/>
      <c r="L318" s="199"/>
      <c r="M318" s="199"/>
      <c r="N318" s="199"/>
      <c r="O318" s="199"/>
      <c r="P318" s="199"/>
      <c r="Q318" s="199"/>
      <c r="R318" s="200"/>
      <c r="S318" s="107"/>
      <c r="T318" s="69"/>
      <c r="W318" s="35"/>
      <c r="X318" s="35"/>
      <c r="Y318" s="35"/>
      <c r="Z318" s="35"/>
      <c r="AA318" s="35"/>
      <c r="AB318" s="35"/>
      <c r="AC318" s="35"/>
      <c r="AD318" s="35"/>
      <c r="AE318" s="35"/>
      <c r="AF318" s="35"/>
      <c r="AG318" s="35"/>
      <c r="AH318" s="35"/>
    </row>
    <row r="319" spans="1:34" s="2" customFormat="1" ht="33" customHeight="1" x14ac:dyDescent="0.3">
      <c r="A319" s="93" t="s">
        <v>99</v>
      </c>
      <c r="B319" s="91" t="s">
        <v>77</v>
      </c>
      <c r="C319" s="149">
        <v>1015.12</v>
      </c>
      <c r="D319" s="150"/>
      <c r="E319" s="151">
        <f t="shared" ref="E319" si="94">ROUND(C319*1.455,2)</f>
        <v>1477</v>
      </c>
      <c r="F319" s="152"/>
      <c r="G319" s="153">
        <f t="shared" ref="G319" si="95">ROUND(C319*1.56,2)</f>
        <v>1583.59</v>
      </c>
      <c r="H319" s="152"/>
      <c r="I319" s="153">
        <f t="shared" ref="I319" si="96">ROUND(C319*1.84,2)</f>
        <v>1867.82</v>
      </c>
      <c r="J319" s="154"/>
      <c r="K319" s="149">
        <f>ROUND(C319*1.35,2)</f>
        <v>1370.41</v>
      </c>
      <c r="L319" s="150"/>
      <c r="M319" s="151">
        <f t="shared" ref="M319" si="97">ROUND(K319*1.455,2)</f>
        <v>1993.95</v>
      </c>
      <c r="N319" s="152"/>
      <c r="O319" s="153">
        <f t="shared" ref="O319" si="98">ROUND(K319*1.56,2)</f>
        <v>2137.84</v>
      </c>
      <c r="P319" s="152"/>
      <c r="Q319" s="153">
        <f t="shared" ref="Q319" si="99">ROUND(K319*1.84,2)</f>
        <v>2521.5500000000002</v>
      </c>
      <c r="R319" s="154"/>
      <c r="S319" s="107"/>
      <c r="T319" s="69"/>
      <c r="W319" s="35"/>
      <c r="X319" s="35"/>
      <c r="Y319" s="35"/>
      <c r="Z319" s="35"/>
      <c r="AA319" s="35"/>
      <c r="AB319" s="35"/>
      <c r="AC319" s="35"/>
      <c r="AD319" s="35"/>
      <c r="AE319" s="35"/>
      <c r="AF319" s="35"/>
      <c r="AG319" s="35"/>
      <c r="AH319" s="35"/>
    </row>
    <row r="320" spans="1:34" s="2" customFormat="1" ht="93" customHeight="1" x14ac:dyDescent="0.3">
      <c r="A320" s="201" t="s">
        <v>87</v>
      </c>
      <c r="B320" s="202"/>
      <c r="C320" s="149"/>
      <c r="D320" s="150"/>
      <c r="E320" s="151"/>
      <c r="F320" s="152"/>
      <c r="G320" s="153"/>
      <c r="H320" s="152"/>
      <c r="I320" s="153"/>
      <c r="J320" s="154"/>
      <c r="K320" s="149"/>
      <c r="L320" s="150"/>
      <c r="M320" s="151"/>
      <c r="N320" s="152"/>
      <c r="O320" s="153"/>
      <c r="P320" s="152"/>
      <c r="Q320" s="153"/>
      <c r="R320" s="154"/>
      <c r="S320" s="107"/>
      <c r="T320" s="69"/>
      <c r="W320" s="35"/>
      <c r="X320" s="35"/>
      <c r="Y320" s="35"/>
      <c r="Z320" s="35"/>
      <c r="AA320" s="35"/>
      <c r="AB320" s="35"/>
      <c r="AC320" s="35"/>
      <c r="AD320" s="35"/>
      <c r="AE320" s="35"/>
      <c r="AF320" s="35"/>
      <c r="AG320" s="35"/>
      <c r="AH320" s="35"/>
    </row>
    <row r="321" spans="1:34" s="2" customFormat="1" ht="147.75" customHeight="1" x14ac:dyDescent="0.3">
      <c r="A321" s="94" t="s">
        <v>97</v>
      </c>
      <c r="B321" s="91" t="s">
        <v>141</v>
      </c>
      <c r="C321" s="149">
        <v>1148.04</v>
      </c>
      <c r="D321" s="150"/>
      <c r="E321" s="151">
        <f t="shared" ref="E321" si="100">ROUND(C321*1.455,2)</f>
        <v>1670.4</v>
      </c>
      <c r="F321" s="152"/>
      <c r="G321" s="153">
        <f t="shared" ref="G321" si="101">ROUND(C321*1.56,2)</f>
        <v>1790.94</v>
      </c>
      <c r="H321" s="152"/>
      <c r="I321" s="153">
        <f t="shared" ref="I321" si="102">ROUND(C321*1.84,2)</f>
        <v>2112.39</v>
      </c>
      <c r="J321" s="154"/>
      <c r="K321" s="149">
        <f t="shared" ref="K321:K325" si="103">ROUND(C321*1.35,2)</f>
        <v>1549.85</v>
      </c>
      <c r="L321" s="150"/>
      <c r="M321" s="151">
        <f t="shared" ref="M321" si="104">ROUND(K321*1.455,2)</f>
        <v>2255.0300000000002</v>
      </c>
      <c r="N321" s="152"/>
      <c r="O321" s="153">
        <f t="shared" ref="O321" si="105">ROUND(K321*1.56,2)</f>
        <v>2417.77</v>
      </c>
      <c r="P321" s="152"/>
      <c r="Q321" s="153">
        <f t="shared" ref="Q321" si="106">ROUND(K321*1.84,2)</f>
        <v>2851.72</v>
      </c>
      <c r="R321" s="154"/>
      <c r="S321" s="107"/>
      <c r="T321" s="69"/>
      <c r="W321" s="35"/>
      <c r="X321" s="35"/>
      <c r="Y321" s="35"/>
      <c r="Z321" s="35"/>
      <c r="AA321" s="35"/>
      <c r="AB321" s="35"/>
      <c r="AC321" s="35"/>
      <c r="AD321" s="35"/>
      <c r="AE321" s="35"/>
      <c r="AF321" s="35"/>
      <c r="AG321" s="35"/>
      <c r="AH321" s="35"/>
    </row>
    <row r="322" spans="1:34" s="2" customFormat="1" ht="80.25" customHeight="1" x14ac:dyDescent="0.3">
      <c r="A322" s="94" t="s">
        <v>98</v>
      </c>
      <c r="B322" s="91" t="s">
        <v>142</v>
      </c>
      <c r="C322" s="149">
        <v>287.01</v>
      </c>
      <c r="D322" s="150"/>
      <c r="E322" s="233">
        <f t="shared" ref="E322" si="107">ROUND(C322*1.455,2)</f>
        <v>417.6</v>
      </c>
      <c r="F322" s="234"/>
      <c r="G322" s="235">
        <f t="shared" ref="G322" si="108">ROUND(C322*1.56,2)</f>
        <v>447.74</v>
      </c>
      <c r="H322" s="234"/>
      <c r="I322" s="235">
        <f t="shared" ref="I322" si="109">ROUND(C322*1.84,2)</f>
        <v>528.1</v>
      </c>
      <c r="J322" s="236"/>
      <c r="K322" s="231">
        <f t="shared" si="103"/>
        <v>387.46</v>
      </c>
      <c r="L322" s="232"/>
      <c r="M322" s="233">
        <f t="shared" ref="M322" si="110">ROUND(K322*1.455,2)</f>
        <v>563.75</v>
      </c>
      <c r="N322" s="234"/>
      <c r="O322" s="235">
        <f t="shared" ref="O322" si="111">ROUND(K322*1.56,2)</f>
        <v>604.44000000000005</v>
      </c>
      <c r="P322" s="234"/>
      <c r="Q322" s="235">
        <f t="shared" ref="Q322" si="112">ROUND(K322*1.84,2)</f>
        <v>712.93</v>
      </c>
      <c r="R322" s="236"/>
      <c r="S322" s="107"/>
      <c r="T322" s="69"/>
      <c r="W322" s="35"/>
      <c r="X322" s="35"/>
      <c r="Y322" s="35"/>
      <c r="Z322" s="35"/>
      <c r="AA322" s="35"/>
      <c r="AB322" s="35"/>
      <c r="AC322" s="35"/>
      <c r="AD322" s="35"/>
      <c r="AE322" s="35"/>
      <c r="AF322" s="35"/>
      <c r="AG322" s="35"/>
      <c r="AH322" s="35"/>
    </row>
    <row r="323" spans="1:34" s="2" customFormat="1" ht="50.25" customHeight="1" x14ac:dyDescent="0.3">
      <c r="A323" s="93" t="s">
        <v>88</v>
      </c>
      <c r="B323" s="91" t="s">
        <v>78</v>
      </c>
      <c r="C323" s="149">
        <v>401.96</v>
      </c>
      <c r="D323" s="150"/>
      <c r="E323" s="151">
        <f t="shared" ref="E323:E325" si="113">ROUND(C323*1.455,2)</f>
        <v>584.85</v>
      </c>
      <c r="F323" s="152"/>
      <c r="G323" s="153">
        <f t="shared" ref="G323:G325" si="114">ROUND(C323*1.56,2)</f>
        <v>627.05999999999995</v>
      </c>
      <c r="H323" s="152"/>
      <c r="I323" s="153">
        <f t="shared" ref="I323:I325" si="115">ROUND(C323*1.84,2)</f>
        <v>739.61</v>
      </c>
      <c r="J323" s="154"/>
      <c r="K323" s="149">
        <f t="shared" si="103"/>
        <v>542.65</v>
      </c>
      <c r="L323" s="150"/>
      <c r="M323" s="151">
        <f t="shared" ref="M323:M325" si="116">ROUND(K323*1.455,2)</f>
        <v>789.56</v>
      </c>
      <c r="N323" s="152"/>
      <c r="O323" s="153">
        <f t="shared" ref="O323:O325" si="117">ROUND(K323*1.56,2)</f>
        <v>846.53</v>
      </c>
      <c r="P323" s="152"/>
      <c r="Q323" s="153">
        <f t="shared" ref="Q323:Q325" si="118">ROUND(K323*1.84,2)</f>
        <v>998.48</v>
      </c>
      <c r="R323" s="154"/>
      <c r="S323" s="107"/>
      <c r="T323" s="69"/>
      <c r="W323" s="35"/>
      <c r="X323" s="35"/>
      <c r="Y323" s="35"/>
      <c r="Z323" s="35"/>
      <c r="AA323" s="35"/>
      <c r="AB323" s="35"/>
      <c r="AC323" s="35"/>
      <c r="AD323" s="35"/>
      <c r="AE323" s="35"/>
      <c r="AF323" s="35"/>
      <c r="AG323" s="35"/>
      <c r="AH323" s="35"/>
    </row>
    <row r="324" spans="1:34" s="2" customFormat="1" ht="50.25" customHeight="1" x14ac:dyDescent="0.3">
      <c r="A324" s="93" t="s">
        <v>89</v>
      </c>
      <c r="B324" s="91" t="s">
        <v>101</v>
      </c>
      <c r="C324" s="149">
        <v>401.96</v>
      </c>
      <c r="D324" s="150"/>
      <c r="E324" s="151">
        <f t="shared" si="113"/>
        <v>584.85</v>
      </c>
      <c r="F324" s="152"/>
      <c r="G324" s="153">
        <f t="shared" si="114"/>
        <v>627.05999999999995</v>
      </c>
      <c r="H324" s="152"/>
      <c r="I324" s="153">
        <f t="shared" si="115"/>
        <v>739.61</v>
      </c>
      <c r="J324" s="154"/>
      <c r="K324" s="149">
        <f t="shared" si="103"/>
        <v>542.65</v>
      </c>
      <c r="L324" s="150"/>
      <c r="M324" s="151">
        <f t="shared" si="116"/>
        <v>789.56</v>
      </c>
      <c r="N324" s="152"/>
      <c r="O324" s="153">
        <f t="shared" si="117"/>
        <v>846.53</v>
      </c>
      <c r="P324" s="152"/>
      <c r="Q324" s="153">
        <f t="shared" si="118"/>
        <v>998.48</v>
      </c>
      <c r="R324" s="154"/>
      <c r="S324" s="107"/>
      <c r="T324" s="69"/>
      <c r="W324" s="35"/>
      <c r="X324" s="35"/>
      <c r="Y324" s="35"/>
      <c r="Z324" s="35"/>
      <c r="AA324" s="35"/>
      <c r="AB324" s="35"/>
      <c r="AC324" s="35"/>
      <c r="AD324" s="35"/>
      <c r="AE324" s="35"/>
      <c r="AF324" s="35"/>
      <c r="AG324" s="35"/>
      <c r="AH324" s="35"/>
    </row>
    <row r="325" spans="1:34" s="2" customFormat="1" ht="40.5" customHeight="1" thickBot="1" x14ac:dyDescent="0.35">
      <c r="A325" s="95" t="s">
        <v>90</v>
      </c>
      <c r="B325" s="96" t="s">
        <v>74</v>
      </c>
      <c r="C325" s="189">
        <v>822.72</v>
      </c>
      <c r="D325" s="190"/>
      <c r="E325" s="313">
        <f t="shared" si="113"/>
        <v>1197.06</v>
      </c>
      <c r="F325" s="196"/>
      <c r="G325" s="195">
        <f t="shared" si="114"/>
        <v>1283.44</v>
      </c>
      <c r="H325" s="196"/>
      <c r="I325" s="195">
        <f t="shared" si="115"/>
        <v>1513.8</v>
      </c>
      <c r="J325" s="197"/>
      <c r="K325" s="314">
        <f t="shared" si="103"/>
        <v>1110.67</v>
      </c>
      <c r="L325" s="315"/>
      <c r="M325" s="313">
        <f t="shared" si="116"/>
        <v>1616.02</v>
      </c>
      <c r="N325" s="196"/>
      <c r="O325" s="195">
        <f t="shared" si="117"/>
        <v>1732.65</v>
      </c>
      <c r="P325" s="196"/>
      <c r="Q325" s="195">
        <f t="shared" si="118"/>
        <v>2043.63</v>
      </c>
      <c r="R325" s="197"/>
      <c r="S325" s="107"/>
      <c r="T325" s="69"/>
      <c r="W325" s="35"/>
      <c r="X325" s="35"/>
      <c r="Y325" s="35"/>
      <c r="Z325" s="35"/>
      <c r="AA325" s="35"/>
      <c r="AB325" s="35"/>
      <c r="AC325" s="35"/>
      <c r="AD325" s="35"/>
      <c r="AE325" s="35"/>
      <c r="AF325" s="35"/>
      <c r="AG325" s="35"/>
      <c r="AH325" s="35"/>
    </row>
    <row r="326" spans="1:34" s="2" customFormat="1" ht="74.25" customHeight="1" x14ac:dyDescent="0.3">
      <c r="A326" s="148" t="s">
        <v>80</v>
      </c>
      <c r="B326" s="148"/>
      <c r="C326" s="148"/>
      <c r="D326" s="148"/>
      <c r="E326" s="148"/>
      <c r="F326" s="148"/>
      <c r="G326" s="148"/>
      <c r="H326" s="148"/>
      <c r="I326" s="148"/>
      <c r="J326" s="148"/>
      <c r="K326" s="148"/>
      <c r="L326" s="148"/>
      <c r="M326" s="148"/>
      <c r="N326" s="148"/>
      <c r="O326" s="148"/>
      <c r="P326" s="148"/>
      <c r="Q326" s="148"/>
      <c r="R326" s="148"/>
      <c r="S326" s="107"/>
      <c r="T326" s="69"/>
      <c r="W326" s="35"/>
      <c r="X326" s="35"/>
      <c r="Y326" s="35"/>
      <c r="Z326" s="35"/>
      <c r="AA326" s="35"/>
      <c r="AB326" s="35"/>
      <c r="AC326" s="35"/>
      <c r="AD326" s="35"/>
      <c r="AE326" s="35"/>
      <c r="AF326" s="35"/>
      <c r="AG326" s="35"/>
      <c r="AH326" s="35"/>
    </row>
    <row r="327" spans="1:34" s="2" customFormat="1" ht="18.75" customHeight="1" thickBot="1" x14ac:dyDescent="0.35">
      <c r="G327" s="260"/>
      <c r="H327" s="260"/>
      <c r="I327" s="44"/>
      <c r="Q327" s="204" t="s">
        <v>3</v>
      </c>
      <c r="R327" s="204"/>
      <c r="S327" s="107"/>
      <c r="T327" s="69"/>
      <c r="W327" s="35"/>
      <c r="X327" s="35"/>
      <c r="Y327" s="35"/>
      <c r="Z327" s="35"/>
      <c r="AA327" s="35"/>
      <c r="AB327" s="35"/>
      <c r="AC327" s="35"/>
      <c r="AD327" s="35"/>
      <c r="AE327" s="35"/>
      <c r="AF327" s="35"/>
      <c r="AG327" s="35"/>
      <c r="AH327" s="35"/>
    </row>
    <row r="328" spans="1:34" s="2" customFormat="1" ht="29.25" customHeight="1" thickBot="1" x14ac:dyDescent="0.35">
      <c r="A328" s="326" t="s">
        <v>71</v>
      </c>
      <c r="B328" s="224" t="s">
        <v>72</v>
      </c>
      <c r="C328" s="211" t="s">
        <v>35</v>
      </c>
      <c r="D328" s="212"/>
      <c r="E328" s="212"/>
      <c r="F328" s="212"/>
      <c r="G328" s="212"/>
      <c r="H328" s="212"/>
      <c r="I328" s="212"/>
      <c r="J328" s="213"/>
      <c r="K328" s="211" t="s">
        <v>34</v>
      </c>
      <c r="L328" s="212"/>
      <c r="M328" s="212"/>
      <c r="N328" s="212"/>
      <c r="O328" s="212"/>
      <c r="P328" s="212"/>
      <c r="Q328" s="212"/>
      <c r="R328" s="213"/>
      <c r="S328" s="107"/>
      <c r="T328" s="69"/>
      <c r="W328" s="35"/>
      <c r="X328" s="35"/>
      <c r="Y328" s="35"/>
      <c r="Z328" s="35"/>
      <c r="AA328" s="35"/>
      <c r="AB328" s="35"/>
      <c r="AC328" s="35"/>
      <c r="AD328" s="35"/>
      <c r="AE328" s="35"/>
      <c r="AF328" s="35"/>
      <c r="AG328" s="35"/>
      <c r="AH328" s="35"/>
    </row>
    <row r="329" spans="1:34" s="2" customFormat="1" ht="33.75" customHeight="1" thickBot="1" x14ac:dyDescent="0.25">
      <c r="A329" s="327"/>
      <c r="B329" s="225"/>
      <c r="C329" s="329" t="s">
        <v>49</v>
      </c>
      <c r="D329" s="330"/>
      <c r="E329" s="179" t="s">
        <v>42</v>
      </c>
      <c r="F329" s="180"/>
      <c r="G329" s="180"/>
      <c r="H329" s="180"/>
      <c r="I329" s="180"/>
      <c r="J329" s="181"/>
      <c r="K329" s="329" t="s">
        <v>49</v>
      </c>
      <c r="L329" s="330"/>
      <c r="M329" s="179" t="s">
        <v>42</v>
      </c>
      <c r="N329" s="180"/>
      <c r="O329" s="180"/>
      <c r="P329" s="180"/>
      <c r="Q329" s="180"/>
      <c r="R329" s="181"/>
      <c r="S329" s="107"/>
      <c r="T329" s="69"/>
      <c r="W329" s="35"/>
      <c r="X329" s="35"/>
      <c r="Y329" s="35"/>
      <c r="Z329" s="35"/>
      <c r="AA329" s="35"/>
      <c r="AB329" s="35"/>
      <c r="AC329" s="35"/>
      <c r="AD329" s="35"/>
      <c r="AE329" s="35"/>
      <c r="AF329" s="35"/>
      <c r="AG329" s="35"/>
      <c r="AH329" s="35"/>
    </row>
    <row r="330" spans="1:34" s="2" customFormat="1" ht="35.25" customHeight="1" thickBot="1" x14ac:dyDescent="0.25">
      <c r="A330" s="328"/>
      <c r="B330" s="306"/>
      <c r="C330" s="331"/>
      <c r="D330" s="332"/>
      <c r="E330" s="220">
        <v>1.4550000000000001</v>
      </c>
      <c r="F330" s="221"/>
      <c r="G330" s="222">
        <v>1.56</v>
      </c>
      <c r="H330" s="223"/>
      <c r="I330" s="222">
        <v>1.84</v>
      </c>
      <c r="J330" s="223"/>
      <c r="K330" s="331"/>
      <c r="L330" s="332"/>
      <c r="M330" s="220">
        <v>1.4550000000000001</v>
      </c>
      <c r="N330" s="221"/>
      <c r="O330" s="222">
        <v>1.56</v>
      </c>
      <c r="P330" s="223"/>
      <c r="Q330" s="222">
        <v>1.84</v>
      </c>
      <c r="R330" s="223"/>
      <c r="S330" s="107"/>
      <c r="T330" s="69"/>
      <c r="W330" s="35"/>
      <c r="X330" s="35"/>
      <c r="Y330" s="35"/>
      <c r="Z330" s="35"/>
      <c r="AA330" s="35"/>
      <c r="AB330" s="35"/>
      <c r="AC330" s="35"/>
      <c r="AD330" s="35"/>
      <c r="AE330" s="35"/>
      <c r="AF330" s="35"/>
      <c r="AG330" s="35"/>
      <c r="AH330" s="35"/>
    </row>
    <row r="331" spans="1:34" s="2" customFormat="1" ht="30.75" customHeight="1" thickBot="1" x14ac:dyDescent="0.25">
      <c r="A331" s="198" t="s">
        <v>67</v>
      </c>
      <c r="B331" s="199"/>
      <c r="C331" s="199"/>
      <c r="D331" s="199"/>
      <c r="E331" s="199"/>
      <c r="F331" s="199"/>
      <c r="G331" s="199"/>
      <c r="H331" s="199"/>
      <c r="I331" s="199"/>
      <c r="J331" s="199"/>
      <c r="K331" s="199"/>
      <c r="L331" s="199"/>
      <c r="M331" s="199"/>
      <c r="N331" s="199"/>
      <c r="O331" s="199"/>
      <c r="P331" s="199"/>
      <c r="Q331" s="199"/>
      <c r="R331" s="200"/>
      <c r="S331" s="107"/>
      <c r="T331" s="69"/>
      <c r="W331" s="35"/>
      <c r="X331" s="35"/>
      <c r="Y331" s="35"/>
      <c r="Z331" s="35"/>
      <c r="AA331" s="35"/>
      <c r="AB331" s="35"/>
      <c r="AC331" s="35"/>
      <c r="AD331" s="35"/>
      <c r="AE331" s="35"/>
      <c r="AF331" s="35"/>
      <c r="AG331" s="35"/>
      <c r="AH331" s="35"/>
    </row>
    <row r="332" spans="1:34" s="2" customFormat="1" ht="77.25" customHeight="1" x14ac:dyDescent="0.3">
      <c r="A332" s="311" t="s">
        <v>86</v>
      </c>
      <c r="B332" s="312"/>
      <c r="C332" s="149"/>
      <c r="D332" s="150"/>
      <c r="E332" s="151"/>
      <c r="F332" s="152"/>
      <c r="G332" s="153"/>
      <c r="H332" s="152"/>
      <c r="I332" s="153"/>
      <c r="J332" s="154"/>
      <c r="K332" s="149"/>
      <c r="L332" s="150"/>
      <c r="M332" s="151"/>
      <c r="N332" s="152"/>
      <c r="O332" s="153"/>
      <c r="P332" s="152"/>
      <c r="Q332" s="153"/>
      <c r="R332" s="154"/>
      <c r="S332" s="107"/>
      <c r="T332" s="69"/>
      <c r="W332" s="35"/>
      <c r="X332" s="35"/>
      <c r="Y332" s="35"/>
      <c r="Z332" s="35"/>
      <c r="AA332" s="35"/>
      <c r="AB332" s="35"/>
      <c r="AC332" s="35"/>
      <c r="AD332" s="35"/>
      <c r="AE332" s="35"/>
      <c r="AF332" s="35"/>
      <c r="AG332" s="35"/>
      <c r="AH332" s="35"/>
    </row>
    <row r="333" spans="1:34" s="2" customFormat="1" ht="131.25" customHeight="1" x14ac:dyDescent="0.3">
      <c r="A333" s="82" t="s">
        <v>91</v>
      </c>
      <c r="B333" s="83" t="s">
        <v>139</v>
      </c>
      <c r="C333" s="149">
        <f>ROUND(C312*1.1,2)</f>
        <v>1262.8399999999999</v>
      </c>
      <c r="D333" s="150"/>
      <c r="E333" s="151">
        <f t="shared" ref="E333:E335" si="119">ROUND(C333*1.455,2)</f>
        <v>1837.43</v>
      </c>
      <c r="F333" s="152"/>
      <c r="G333" s="153">
        <f t="shared" ref="G333:G335" si="120">ROUND(C333*1.56,2)</f>
        <v>1970.03</v>
      </c>
      <c r="H333" s="152"/>
      <c r="I333" s="153">
        <f t="shared" ref="I333:I335" si="121">ROUND(C333*1.84,2)</f>
        <v>2323.63</v>
      </c>
      <c r="J333" s="154"/>
      <c r="K333" s="149">
        <f>ROUND(C333*1.35,2)</f>
        <v>1704.83</v>
      </c>
      <c r="L333" s="150"/>
      <c r="M333" s="151">
        <f t="shared" ref="M333:M335" si="122">ROUND(K333*1.455,2)</f>
        <v>2480.5300000000002</v>
      </c>
      <c r="N333" s="152"/>
      <c r="O333" s="153">
        <f t="shared" ref="O333:O335" si="123">ROUND(K333*1.56,2)</f>
        <v>2659.53</v>
      </c>
      <c r="P333" s="152"/>
      <c r="Q333" s="153">
        <f t="shared" ref="Q333:Q335" si="124">ROUND(K333*1.84,2)</f>
        <v>3136.89</v>
      </c>
      <c r="R333" s="154"/>
      <c r="S333" s="107"/>
      <c r="T333" s="69"/>
      <c r="W333" s="35"/>
      <c r="X333" s="35"/>
      <c r="Y333" s="35"/>
      <c r="Z333" s="35"/>
      <c r="AA333" s="35"/>
      <c r="AB333" s="35"/>
      <c r="AC333" s="35"/>
      <c r="AD333" s="35"/>
      <c r="AE333" s="35"/>
      <c r="AF333" s="35"/>
      <c r="AG333" s="35"/>
      <c r="AH333" s="35"/>
    </row>
    <row r="334" spans="1:34" s="2" customFormat="1" ht="26.25" customHeight="1" x14ac:dyDescent="0.3">
      <c r="A334" s="311" t="s">
        <v>96</v>
      </c>
      <c r="B334" s="312"/>
      <c r="C334" s="84"/>
      <c r="D334" s="85"/>
      <c r="E334" s="86"/>
      <c r="F334" s="87"/>
      <c r="G334" s="88"/>
      <c r="H334" s="87"/>
      <c r="I334" s="88"/>
      <c r="J334" s="89"/>
      <c r="K334" s="84"/>
      <c r="L334" s="85"/>
      <c r="M334" s="86"/>
      <c r="N334" s="87"/>
      <c r="O334" s="88"/>
      <c r="P334" s="103"/>
      <c r="Q334" s="104"/>
      <c r="R334" s="105"/>
      <c r="S334" s="107"/>
      <c r="T334" s="69"/>
      <c r="W334" s="35"/>
      <c r="X334" s="35"/>
      <c r="Y334" s="35"/>
      <c r="Z334" s="35"/>
      <c r="AA334" s="35"/>
      <c r="AB334" s="35"/>
      <c r="AC334" s="35"/>
      <c r="AD334" s="35"/>
      <c r="AE334" s="35"/>
      <c r="AF334" s="35"/>
      <c r="AG334" s="35"/>
      <c r="AH334" s="35"/>
    </row>
    <row r="335" spans="1:34" s="2" customFormat="1" ht="96" customHeight="1" x14ac:dyDescent="0.3">
      <c r="A335" s="82" t="s">
        <v>82</v>
      </c>
      <c r="B335" s="83" t="s">
        <v>143</v>
      </c>
      <c r="C335" s="149">
        <f>ROUND(C314*1.1,2)</f>
        <v>498.44</v>
      </c>
      <c r="D335" s="150"/>
      <c r="E335" s="151">
        <f t="shared" si="119"/>
        <v>725.23</v>
      </c>
      <c r="F335" s="152"/>
      <c r="G335" s="153">
        <f t="shared" si="120"/>
        <v>777.57</v>
      </c>
      <c r="H335" s="152"/>
      <c r="I335" s="153">
        <f t="shared" si="121"/>
        <v>917.13</v>
      </c>
      <c r="J335" s="154"/>
      <c r="K335" s="149">
        <f t="shared" ref="K335:K338" si="125">ROUND(C335*1.35,2)</f>
        <v>672.89</v>
      </c>
      <c r="L335" s="150"/>
      <c r="M335" s="151">
        <f t="shared" si="122"/>
        <v>979.05</v>
      </c>
      <c r="N335" s="152"/>
      <c r="O335" s="153">
        <f t="shared" si="123"/>
        <v>1049.71</v>
      </c>
      <c r="P335" s="152"/>
      <c r="Q335" s="153">
        <f t="shared" si="124"/>
        <v>1238.1199999999999</v>
      </c>
      <c r="R335" s="154"/>
      <c r="S335" s="107"/>
      <c r="T335" s="69"/>
      <c r="W335" s="35"/>
      <c r="X335" s="35"/>
      <c r="Y335" s="35"/>
      <c r="Z335" s="35"/>
      <c r="AA335" s="35"/>
      <c r="AB335" s="35"/>
      <c r="AC335" s="35"/>
      <c r="AD335" s="35"/>
      <c r="AE335" s="35"/>
      <c r="AF335" s="35"/>
      <c r="AG335" s="35"/>
      <c r="AH335" s="35"/>
    </row>
    <row r="336" spans="1:34" s="2" customFormat="1" ht="65.25" customHeight="1" x14ac:dyDescent="0.3">
      <c r="A336" s="90" t="s">
        <v>83</v>
      </c>
      <c r="B336" s="91" t="s">
        <v>100</v>
      </c>
      <c r="C336" s="149">
        <f>ROUND(C315*1.1,2)</f>
        <v>393.58</v>
      </c>
      <c r="D336" s="150"/>
      <c r="E336" s="151">
        <f t="shared" ref="E336" si="126">ROUND(C336*1.455,2)</f>
        <v>572.66</v>
      </c>
      <c r="F336" s="152"/>
      <c r="G336" s="153">
        <f t="shared" ref="G336" si="127">ROUND(C336*1.56,2)</f>
        <v>613.98</v>
      </c>
      <c r="H336" s="152"/>
      <c r="I336" s="153">
        <f t="shared" ref="I336" si="128">ROUND(C336*1.84,2)</f>
        <v>724.19</v>
      </c>
      <c r="J336" s="154"/>
      <c r="K336" s="149">
        <f t="shared" si="125"/>
        <v>531.33000000000004</v>
      </c>
      <c r="L336" s="150"/>
      <c r="M336" s="151">
        <f t="shared" ref="M336" si="129">ROUND(K336*1.455,2)</f>
        <v>773.09</v>
      </c>
      <c r="N336" s="152"/>
      <c r="O336" s="153">
        <f t="shared" ref="O336" si="130">ROUND(K336*1.56,2)</f>
        <v>828.87</v>
      </c>
      <c r="P336" s="152"/>
      <c r="Q336" s="153">
        <f t="shared" ref="Q336" si="131">ROUND(K336*1.84,2)</f>
        <v>977.65</v>
      </c>
      <c r="R336" s="154"/>
      <c r="S336" s="107"/>
      <c r="T336" s="69"/>
      <c r="W336" s="35"/>
      <c r="X336" s="35"/>
      <c r="Y336" s="35"/>
      <c r="Z336" s="35"/>
      <c r="AA336" s="35"/>
      <c r="AB336" s="35"/>
      <c r="AC336" s="35"/>
      <c r="AD336" s="35"/>
      <c r="AE336" s="35"/>
      <c r="AF336" s="35"/>
      <c r="AG336" s="35"/>
      <c r="AH336" s="35"/>
    </row>
    <row r="337" spans="1:34" s="2" customFormat="1" ht="37.5" customHeight="1" x14ac:dyDescent="0.3">
      <c r="A337" s="92" t="s">
        <v>84</v>
      </c>
      <c r="B337" s="91" t="s">
        <v>76</v>
      </c>
      <c r="C337" s="149">
        <f>ROUND(C316*1.1,2)</f>
        <v>399.58</v>
      </c>
      <c r="D337" s="150"/>
      <c r="E337" s="151">
        <f t="shared" ref="E337:E338" si="132">ROUND(C337*1.455,2)</f>
        <v>581.39</v>
      </c>
      <c r="F337" s="152"/>
      <c r="G337" s="153">
        <f t="shared" ref="G337:G338" si="133">ROUND(C337*1.56,2)</f>
        <v>623.34</v>
      </c>
      <c r="H337" s="152"/>
      <c r="I337" s="153">
        <f t="shared" ref="I337:I338" si="134">ROUND(C337*1.84,2)</f>
        <v>735.23</v>
      </c>
      <c r="J337" s="154"/>
      <c r="K337" s="149">
        <f t="shared" si="125"/>
        <v>539.42999999999995</v>
      </c>
      <c r="L337" s="150"/>
      <c r="M337" s="151">
        <f t="shared" ref="M337:M338" si="135">ROUND(K337*1.455,2)</f>
        <v>784.87</v>
      </c>
      <c r="N337" s="152"/>
      <c r="O337" s="153">
        <f t="shared" ref="O337:O338" si="136">ROUND(K337*1.56,2)</f>
        <v>841.51</v>
      </c>
      <c r="P337" s="152"/>
      <c r="Q337" s="153">
        <f t="shared" ref="Q337:Q338" si="137">ROUND(K337*1.84,2)</f>
        <v>992.55</v>
      </c>
      <c r="R337" s="154"/>
      <c r="S337" s="107"/>
      <c r="T337" s="69"/>
      <c r="W337" s="35"/>
      <c r="X337" s="35"/>
      <c r="Y337" s="35"/>
      <c r="Z337" s="35"/>
      <c r="AA337" s="35"/>
      <c r="AB337" s="35"/>
      <c r="AC337" s="35"/>
      <c r="AD337" s="35"/>
      <c r="AE337" s="35"/>
      <c r="AF337" s="35"/>
      <c r="AG337" s="35"/>
      <c r="AH337" s="35"/>
    </row>
    <row r="338" spans="1:34" s="2" customFormat="1" ht="51.75" customHeight="1" thickBot="1" x14ac:dyDescent="0.35">
      <c r="A338" s="92" t="s">
        <v>85</v>
      </c>
      <c r="B338" s="91" t="s">
        <v>73</v>
      </c>
      <c r="C338" s="149">
        <f>ROUND(C317*1.1,2)</f>
        <v>904.99</v>
      </c>
      <c r="D338" s="150"/>
      <c r="E338" s="151">
        <f t="shared" si="132"/>
        <v>1316.76</v>
      </c>
      <c r="F338" s="152"/>
      <c r="G338" s="153">
        <f t="shared" si="133"/>
        <v>1411.78</v>
      </c>
      <c r="H338" s="152"/>
      <c r="I338" s="153">
        <f t="shared" si="134"/>
        <v>1665.18</v>
      </c>
      <c r="J338" s="154"/>
      <c r="K338" s="149">
        <f t="shared" si="125"/>
        <v>1221.74</v>
      </c>
      <c r="L338" s="150"/>
      <c r="M338" s="151">
        <f t="shared" si="135"/>
        <v>1777.63</v>
      </c>
      <c r="N338" s="152"/>
      <c r="O338" s="153">
        <f t="shared" si="136"/>
        <v>1905.91</v>
      </c>
      <c r="P338" s="152"/>
      <c r="Q338" s="153">
        <f t="shared" si="137"/>
        <v>2248</v>
      </c>
      <c r="R338" s="154"/>
      <c r="S338" s="107"/>
      <c r="T338" s="69"/>
      <c r="W338" s="35"/>
      <c r="X338" s="35"/>
      <c r="Y338" s="35"/>
      <c r="Z338" s="35"/>
      <c r="AA338" s="35"/>
      <c r="AB338" s="35"/>
      <c r="AC338" s="35"/>
      <c r="AD338" s="35"/>
      <c r="AE338" s="35"/>
      <c r="AF338" s="35"/>
      <c r="AG338" s="35"/>
      <c r="AH338" s="35"/>
    </row>
    <row r="339" spans="1:34" s="2" customFormat="1" ht="29.25" customHeight="1" thickBot="1" x14ac:dyDescent="0.25">
      <c r="A339" s="198" t="s">
        <v>68</v>
      </c>
      <c r="B339" s="199"/>
      <c r="C339" s="199"/>
      <c r="D339" s="199"/>
      <c r="E339" s="199"/>
      <c r="F339" s="199"/>
      <c r="G339" s="199"/>
      <c r="H339" s="199"/>
      <c r="I339" s="199"/>
      <c r="J339" s="199"/>
      <c r="K339" s="199"/>
      <c r="L339" s="199"/>
      <c r="M339" s="199"/>
      <c r="N339" s="199"/>
      <c r="O339" s="199"/>
      <c r="P339" s="199"/>
      <c r="Q339" s="199"/>
      <c r="R339" s="200"/>
      <c r="S339" s="107"/>
      <c r="T339" s="69"/>
      <c r="W339" s="35"/>
      <c r="X339" s="35"/>
      <c r="Y339" s="35"/>
      <c r="Z339" s="35"/>
      <c r="AA339" s="35"/>
      <c r="AB339" s="35"/>
      <c r="AC339" s="35"/>
      <c r="AD339" s="35"/>
      <c r="AE339" s="35"/>
      <c r="AF339" s="35"/>
      <c r="AG339" s="35"/>
      <c r="AH339" s="35"/>
    </row>
    <row r="340" spans="1:34" s="2" customFormat="1" ht="29.25" customHeight="1" x14ac:dyDescent="0.3">
      <c r="A340" s="93" t="s">
        <v>99</v>
      </c>
      <c r="B340" s="91" t="s">
        <v>77</v>
      </c>
      <c r="C340" s="149">
        <f>ROUND(C319*1.1,2)</f>
        <v>1116.6300000000001</v>
      </c>
      <c r="D340" s="150"/>
      <c r="E340" s="151">
        <f t="shared" ref="E340" si="138">ROUND(C340*1.455,2)</f>
        <v>1624.7</v>
      </c>
      <c r="F340" s="152"/>
      <c r="G340" s="153">
        <f t="shared" ref="G340" si="139">ROUND(C340*1.56,2)</f>
        <v>1741.94</v>
      </c>
      <c r="H340" s="152"/>
      <c r="I340" s="153">
        <f t="shared" ref="I340" si="140">ROUND(C340*1.84,2)</f>
        <v>2054.6</v>
      </c>
      <c r="J340" s="154"/>
      <c r="K340" s="149">
        <f>ROUND(C340*1.35,2)</f>
        <v>1507.45</v>
      </c>
      <c r="L340" s="150"/>
      <c r="M340" s="151">
        <f t="shared" ref="M340" si="141">ROUND(K340*1.455,2)</f>
        <v>2193.34</v>
      </c>
      <c r="N340" s="152"/>
      <c r="O340" s="153">
        <f t="shared" ref="O340" si="142">ROUND(K340*1.56,2)</f>
        <v>2351.62</v>
      </c>
      <c r="P340" s="152"/>
      <c r="Q340" s="153">
        <f t="shared" ref="Q340" si="143">ROUND(K340*1.84,2)</f>
        <v>2773.71</v>
      </c>
      <c r="R340" s="154"/>
      <c r="S340" s="107"/>
      <c r="T340" s="69"/>
      <c r="W340" s="35"/>
      <c r="X340" s="35"/>
      <c r="Y340" s="35"/>
      <c r="Z340" s="35"/>
      <c r="AA340" s="35"/>
      <c r="AB340" s="35"/>
      <c r="AC340" s="35"/>
      <c r="AD340" s="35"/>
      <c r="AE340" s="35"/>
      <c r="AF340" s="35"/>
      <c r="AG340" s="35"/>
      <c r="AH340" s="35"/>
    </row>
    <row r="341" spans="1:34" s="2" customFormat="1" ht="96" customHeight="1" x14ac:dyDescent="0.3">
      <c r="A341" s="201" t="s">
        <v>87</v>
      </c>
      <c r="B341" s="202"/>
      <c r="C341" s="149"/>
      <c r="D341" s="150"/>
      <c r="E341" s="151"/>
      <c r="F341" s="152"/>
      <c r="G341" s="153"/>
      <c r="H341" s="152"/>
      <c r="I341" s="153"/>
      <c r="J341" s="154"/>
      <c r="K341" s="149"/>
      <c r="L341" s="150"/>
      <c r="M341" s="151"/>
      <c r="N341" s="152"/>
      <c r="O341" s="153"/>
      <c r="P341" s="152"/>
      <c r="Q341" s="153"/>
      <c r="R341" s="154"/>
      <c r="S341" s="107"/>
      <c r="T341" s="69"/>
      <c r="W341" s="35"/>
      <c r="X341" s="35"/>
      <c r="Y341" s="35"/>
      <c r="Z341" s="35"/>
      <c r="AA341" s="35"/>
      <c r="AB341" s="35"/>
      <c r="AC341" s="35"/>
      <c r="AD341" s="35"/>
      <c r="AE341" s="35"/>
      <c r="AF341" s="35"/>
      <c r="AG341" s="35"/>
      <c r="AH341" s="35"/>
    </row>
    <row r="342" spans="1:34" s="2" customFormat="1" ht="135.75" customHeight="1" x14ac:dyDescent="0.3">
      <c r="A342" s="94" t="s">
        <v>97</v>
      </c>
      <c r="B342" s="91" t="s">
        <v>141</v>
      </c>
      <c r="C342" s="149">
        <f>ROUND(C321*1.1,2)</f>
        <v>1262.8399999999999</v>
      </c>
      <c r="D342" s="150"/>
      <c r="E342" s="151">
        <f t="shared" ref="E342:E346" si="144">ROUND(C342*1.455,2)</f>
        <v>1837.43</v>
      </c>
      <c r="F342" s="152"/>
      <c r="G342" s="153">
        <f t="shared" ref="G342:G346" si="145">ROUND(C342*1.56,2)</f>
        <v>1970.03</v>
      </c>
      <c r="H342" s="152"/>
      <c r="I342" s="153">
        <f t="shared" ref="I342:I346" si="146">ROUND(C342*1.84,2)</f>
        <v>2323.63</v>
      </c>
      <c r="J342" s="154"/>
      <c r="K342" s="149">
        <f t="shared" ref="K342:K346" si="147">ROUND(C342*1.35,2)</f>
        <v>1704.83</v>
      </c>
      <c r="L342" s="150"/>
      <c r="M342" s="151">
        <f t="shared" ref="M342:M346" si="148">ROUND(K342*1.455,2)</f>
        <v>2480.5300000000002</v>
      </c>
      <c r="N342" s="152"/>
      <c r="O342" s="153">
        <f t="shared" ref="O342:O346" si="149">ROUND(K342*1.56,2)</f>
        <v>2659.53</v>
      </c>
      <c r="P342" s="152"/>
      <c r="Q342" s="153">
        <f t="shared" ref="Q342:Q346" si="150">ROUND(K342*1.84,2)</f>
        <v>3136.89</v>
      </c>
      <c r="R342" s="154"/>
      <c r="S342" s="107"/>
      <c r="T342" s="69"/>
      <c r="W342" s="35"/>
      <c r="X342" s="35"/>
      <c r="Y342" s="35"/>
      <c r="Z342" s="35"/>
      <c r="AA342" s="35"/>
      <c r="AB342" s="35"/>
      <c r="AC342" s="35"/>
      <c r="AD342" s="35"/>
      <c r="AE342" s="35"/>
      <c r="AF342" s="35"/>
      <c r="AG342" s="35"/>
      <c r="AH342" s="35"/>
    </row>
    <row r="343" spans="1:34" s="2" customFormat="1" ht="83.25" customHeight="1" x14ac:dyDescent="0.3">
      <c r="A343" s="94" t="s">
        <v>98</v>
      </c>
      <c r="B343" s="91" t="s">
        <v>142</v>
      </c>
      <c r="C343" s="149">
        <f>ROUND(C322*1.1,2)</f>
        <v>315.70999999999998</v>
      </c>
      <c r="D343" s="150"/>
      <c r="E343" s="151">
        <f t="shared" si="144"/>
        <v>459.36</v>
      </c>
      <c r="F343" s="152"/>
      <c r="G343" s="153">
        <f t="shared" si="145"/>
        <v>492.51</v>
      </c>
      <c r="H343" s="152"/>
      <c r="I343" s="153">
        <f t="shared" si="146"/>
        <v>580.91</v>
      </c>
      <c r="J343" s="154"/>
      <c r="K343" s="149">
        <f t="shared" si="147"/>
        <v>426.21</v>
      </c>
      <c r="L343" s="150"/>
      <c r="M343" s="151">
        <f t="shared" si="148"/>
        <v>620.14</v>
      </c>
      <c r="N343" s="152"/>
      <c r="O343" s="153">
        <f t="shared" si="149"/>
        <v>664.89</v>
      </c>
      <c r="P343" s="152"/>
      <c r="Q343" s="153">
        <f t="shared" si="150"/>
        <v>784.23</v>
      </c>
      <c r="R343" s="154"/>
      <c r="S343" s="107"/>
      <c r="T343" s="69"/>
      <c r="W343" s="35"/>
      <c r="X343" s="35"/>
      <c r="Y343" s="35"/>
      <c r="Z343" s="35"/>
      <c r="AA343" s="35"/>
      <c r="AB343" s="35"/>
      <c r="AC343" s="35"/>
      <c r="AD343" s="35"/>
      <c r="AE343" s="35"/>
      <c r="AF343" s="35"/>
      <c r="AG343" s="35"/>
      <c r="AH343" s="35"/>
    </row>
    <row r="344" spans="1:34" s="2" customFormat="1" ht="50.25" customHeight="1" x14ac:dyDescent="0.3">
      <c r="A344" s="93" t="s">
        <v>88</v>
      </c>
      <c r="B344" s="91" t="s">
        <v>78</v>
      </c>
      <c r="C344" s="149">
        <f>ROUND(C323*1.1,2)</f>
        <v>442.16</v>
      </c>
      <c r="D344" s="150"/>
      <c r="E344" s="151">
        <f t="shared" si="144"/>
        <v>643.34</v>
      </c>
      <c r="F344" s="152"/>
      <c r="G344" s="153">
        <f t="shared" si="145"/>
        <v>689.77</v>
      </c>
      <c r="H344" s="152"/>
      <c r="I344" s="153">
        <f t="shared" si="146"/>
        <v>813.57</v>
      </c>
      <c r="J344" s="154"/>
      <c r="K344" s="149">
        <f t="shared" si="147"/>
        <v>596.91999999999996</v>
      </c>
      <c r="L344" s="150"/>
      <c r="M344" s="151">
        <f t="shared" si="148"/>
        <v>868.52</v>
      </c>
      <c r="N344" s="152"/>
      <c r="O344" s="153">
        <f t="shared" si="149"/>
        <v>931.2</v>
      </c>
      <c r="P344" s="152"/>
      <c r="Q344" s="153">
        <f t="shared" si="150"/>
        <v>1098.33</v>
      </c>
      <c r="R344" s="154"/>
      <c r="S344" s="107"/>
      <c r="T344" s="69"/>
      <c r="W344" s="35"/>
      <c r="X344" s="35"/>
      <c r="Y344" s="35"/>
      <c r="Z344" s="35"/>
      <c r="AA344" s="35"/>
      <c r="AB344" s="35"/>
      <c r="AC344" s="35"/>
      <c r="AD344" s="35"/>
      <c r="AE344" s="35"/>
      <c r="AF344" s="35"/>
      <c r="AG344" s="35"/>
      <c r="AH344" s="35"/>
    </row>
    <row r="345" spans="1:34" s="2" customFormat="1" ht="50.25" customHeight="1" x14ac:dyDescent="0.3">
      <c r="A345" s="93" t="s">
        <v>89</v>
      </c>
      <c r="B345" s="91" t="s">
        <v>101</v>
      </c>
      <c r="C345" s="149">
        <f>ROUND(C324*1.1,2)</f>
        <v>442.16</v>
      </c>
      <c r="D345" s="150"/>
      <c r="E345" s="151">
        <f t="shared" si="144"/>
        <v>643.34</v>
      </c>
      <c r="F345" s="152"/>
      <c r="G345" s="153">
        <f t="shared" si="145"/>
        <v>689.77</v>
      </c>
      <c r="H345" s="152"/>
      <c r="I345" s="153">
        <f t="shared" si="146"/>
        <v>813.57</v>
      </c>
      <c r="J345" s="154"/>
      <c r="K345" s="149">
        <f t="shared" si="147"/>
        <v>596.91999999999996</v>
      </c>
      <c r="L345" s="150"/>
      <c r="M345" s="151">
        <f t="shared" si="148"/>
        <v>868.52</v>
      </c>
      <c r="N345" s="152"/>
      <c r="O345" s="153">
        <f t="shared" si="149"/>
        <v>931.2</v>
      </c>
      <c r="P345" s="152"/>
      <c r="Q345" s="153">
        <f t="shared" si="150"/>
        <v>1098.33</v>
      </c>
      <c r="R345" s="154"/>
      <c r="S345" s="107"/>
      <c r="T345" s="69"/>
      <c r="W345" s="35"/>
      <c r="X345" s="35"/>
      <c r="Y345" s="35"/>
      <c r="Z345" s="35"/>
      <c r="AA345" s="35"/>
      <c r="AB345" s="35"/>
      <c r="AC345" s="35"/>
      <c r="AD345" s="35"/>
      <c r="AE345" s="35"/>
      <c r="AF345" s="35"/>
      <c r="AG345" s="35"/>
      <c r="AH345" s="35"/>
    </row>
    <row r="346" spans="1:34" s="2" customFormat="1" ht="51" customHeight="1" thickBot="1" x14ac:dyDescent="0.35">
      <c r="A346" s="95" t="s">
        <v>153</v>
      </c>
      <c r="B346" s="96" t="s">
        <v>154</v>
      </c>
      <c r="C346" s="189">
        <f>ROUND(C325*1.1,2)</f>
        <v>904.99</v>
      </c>
      <c r="D346" s="190"/>
      <c r="E346" s="191">
        <f t="shared" si="144"/>
        <v>1316.76</v>
      </c>
      <c r="F346" s="192"/>
      <c r="G346" s="193">
        <f t="shared" si="145"/>
        <v>1411.78</v>
      </c>
      <c r="H346" s="192"/>
      <c r="I346" s="193">
        <f t="shared" si="146"/>
        <v>1665.18</v>
      </c>
      <c r="J346" s="194"/>
      <c r="K346" s="189">
        <f t="shared" si="147"/>
        <v>1221.74</v>
      </c>
      <c r="L346" s="190"/>
      <c r="M346" s="191">
        <f t="shared" si="148"/>
        <v>1777.63</v>
      </c>
      <c r="N346" s="192"/>
      <c r="O346" s="195">
        <f t="shared" si="149"/>
        <v>1905.91</v>
      </c>
      <c r="P346" s="196"/>
      <c r="Q346" s="195">
        <f t="shared" si="150"/>
        <v>2248</v>
      </c>
      <c r="R346" s="197"/>
      <c r="S346" s="107"/>
      <c r="T346" s="69"/>
      <c r="W346" s="35"/>
      <c r="X346" s="35"/>
      <c r="Y346" s="35"/>
      <c r="Z346" s="35"/>
      <c r="AA346" s="35"/>
      <c r="AB346" s="35"/>
      <c r="AC346" s="35"/>
      <c r="AD346" s="35"/>
      <c r="AE346" s="35"/>
      <c r="AF346" s="35"/>
      <c r="AG346" s="35"/>
      <c r="AH346" s="35"/>
    </row>
    <row r="347" spans="1:34" s="2" customFormat="1" ht="51" customHeight="1" x14ac:dyDescent="0.3">
      <c r="A347" s="46"/>
      <c r="B347" s="116"/>
      <c r="C347" s="81"/>
      <c r="D347" s="81"/>
      <c r="E347" s="57"/>
      <c r="F347" s="57"/>
      <c r="G347" s="57"/>
      <c r="H347" s="57"/>
      <c r="I347" s="57"/>
      <c r="J347" s="57"/>
      <c r="K347" s="81"/>
      <c r="L347" s="81"/>
      <c r="M347" s="57"/>
      <c r="N347" s="57"/>
      <c r="O347" s="57"/>
      <c r="P347" s="57"/>
      <c r="Q347" s="57"/>
      <c r="R347" s="57"/>
      <c r="S347" s="111"/>
      <c r="T347" s="111"/>
      <c r="W347" s="35"/>
      <c r="X347" s="35"/>
      <c r="Y347" s="35"/>
      <c r="Z347" s="35"/>
      <c r="AA347" s="35"/>
      <c r="AB347" s="35"/>
      <c r="AC347" s="35"/>
      <c r="AD347" s="35"/>
      <c r="AE347" s="35"/>
      <c r="AF347" s="35"/>
      <c r="AG347" s="35"/>
      <c r="AH347" s="35"/>
    </row>
    <row r="348" spans="1:34" s="2" customFormat="1" ht="51" customHeight="1" x14ac:dyDescent="0.3">
      <c r="A348" s="46"/>
      <c r="B348" s="116"/>
      <c r="C348" s="81"/>
      <c r="D348" s="81"/>
      <c r="E348" s="57"/>
      <c r="F348" s="57"/>
      <c r="G348" s="57"/>
      <c r="H348" s="57"/>
      <c r="I348" s="57"/>
      <c r="J348" s="57"/>
      <c r="K348" s="81"/>
      <c r="L348" s="81"/>
      <c r="M348" s="57"/>
      <c r="N348" s="57"/>
      <c r="O348" s="57"/>
      <c r="P348" s="57"/>
      <c r="Q348" s="57"/>
      <c r="R348" s="57"/>
      <c r="S348" s="111"/>
      <c r="T348" s="111"/>
      <c r="W348" s="35"/>
      <c r="X348" s="35"/>
      <c r="Y348" s="35"/>
      <c r="Z348" s="35"/>
      <c r="AA348" s="35"/>
      <c r="AB348" s="35"/>
      <c r="AC348" s="35"/>
      <c r="AD348" s="35"/>
      <c r="AE348" s="35"/>
      <c r="AF348" s="35"/>
      <c r="AG348" s="35"/>
      <c r="AH348" s="35"/>
    </row>
    <row r="349" spans="1:34" s="2" customFormat="1" ht="51" customHeight="1" x14ac:dyDescent="0.3">
      <c r="A349" s="46"/>
      <c r="B349" s="116"/>
      <c r="C349" s="81"/>
      <c r="D349" s="81"/>
      <c r="E349" s="57"/>
      <c r="F349" s="57"/>
      <c r="G349" s="57"/>
      <c r="H349" s="57"/>
      <c r="I349" s="57"/>
      <c r="J349" s="57"/>
      <c r="K349" s="81"/>
      <c r="L349" s="81"/>
      <c r="M349" s="57"/>
      <c r="N349" s="57"/>
      <c r="O349" s="57"/>
      <c r="P349" s="57"/>
      <c r="Q349" s="57"/>
      <c r="R349" s="57"/>
      <c r="S349" s="111"/>
      <c r="T349" s="111"/>
      <c r="W349" s="35"/>
      <c r="X349" s="35"/>
      <c r="Y349" s="35"/>
      <c r="Z349" s="35"/>
      <c r="AA349" s="35"/>
      <c r="AB349" s="35"/>
      <c r="AC349" s="35"/>
      <c r="AD349" s="35"/>
      <c r="AE349" s="35"/>
      <c r="AF349" s="35"/>
      <c r="AG349" s="35"/>
      <c r="AH349" s="35"/>
    </row>
    <row r="350" spans="1:34" s="2" customFormat="1" ht="51" customHeight="1" x14ac:dyDescent="0.3">
      <c r="A350" s="46"/>
      <c r="B350" s="116"/>
      <c r="C350" s="81"/>
      <c r="D350" s="81"/>
      <c r="E350" s="57"/>
      <c r="F350" s="57"/>
      <c r="G350" s="57"/>
      <c r="H350" s="57"/>
      <c r="I350" s="57"/>
      <c r="J350" s="57"/>
      <c r="K350" s="81"/>
      <c r="L350" s="81"/>
      <c r="M350" s="57"/>
      <c r="N350" s="57"/>
      <c r="O350" s="57"/>
      <c r="P350" s="57"/>
      <c r="Q350" s="57"/>
      <c r="R350" s="57"/>
      <c r="S350" s="111"/>
      <c r="T350" s="111"/>
      <c r="W350" s="35"/>
      <c r="X350" s="35"/>
      <c r="Y350" s="35"/>
      <c r="Z350" s="35"/>
      <c r="AA350" s="35"/>
      <c r="AB350" s="35"/>
      <c r="AC350" s="35"/>
      <c r="AD350" s="35"/>
      <c r="AE350" s="35"/>
      <c r="AF350" s="35"/>
      <c r="AG350" s="35"/>
      <c r="AH350" s="35"/>
    </row>
    <row r="351" spans="1:34" s="2" customFormat="1" ht="51" customHeight="1" x14ac:dyDescent="0.3">
      <c r="A351" s="46"/>
      <c r="B351" s="116"/>
      <c r="C351" s="81"/>
      <c r="D351" s="81"/>
      <c r="E351" s="57"/>
      <c r="F351" s="57"/>
      <c r="G351" s="57"/>
      <c r="H351" s="57"/>
      <c r="I351" s="57"/>
      <c r="J351" s="57"/>
      <c r="K351" s="81"/>
      <c r="L351" s="81"/>
      <c r="M351" s="57"/>
      <c r="N351" s="57"/>
      <c r="O351" s="57"/>
      <c r="P351" s="57"/>
      <c r="Q351" s="57"/>
      <c r="R351" s="57"/>
      <c r="S351" s="111"/>
      <c r="T351" s="111"/>
      <c r="W351" s="35"/>
      <c r="X351" s="35"/>
      <c r="Y351" s="35"/>
      <c r="Z351" s="35"/>
      <c r="AA351" s="35"/>
      <c r="AB351" s="35"/>
      <c r="AC351" s="35"/>
      <c r="AD351" s="35"/>
      <c r="AE351" s="35"/>
      <c r="AF351" s="35"/>
      <c r="AG351" s="35"/>
      <c r="AH351" s="35"/>
    </row>
    <row r="352" spans="1:34" s="2" customFormat="1" ht="51" customHeight="1" x14ac:dyDescent="0.3">
      <c r="A352" s="46"/>
      <c r="B352" s="116"/>
      <c r="C352" s="81"/>
      <c r="D352" s="81"/>
      <c r="E352" s="57"/>
      <c r="F352" s="57"/>
      <c r="G352" s="57"/>
      <c r="H352" s="57"/>
      <c r="I352" s="57"/>
      <c r="J352" s="57"/>
      <c r="K352" s="81"/>
      <c r="L352" s="81"/>
      <c r="M352" s="57"/>
      <c r="N352" s="57"/>
      <c r="O352" s="57"/>
      <c r="P352" s="57"/>
      <c r="Q352" s="57"/>
      <c r="R352" s="57"/>
      <c r="S352" s="111"/>
      <c r="T352" s="111"/>
      <c r="W352" s="35"/>
      <c r="X352" s="35"/>
      <c r="Y352" s="35"/>
      <c r="Z352" s="35"/>
      <c r="AA352" s="35"/>
      <c r="AB352" s="35"/>
      <c r="AC352" s="35"/>
      <c r="AD352" s="35"/>
      <c r="AE352" s="35"/>
      <c r="AF352" s="35"/>
      <c r="AG352" s="35"/>
      <c r="AH352" s="35"/>
    </row>
    <row r="353" spans="1:20" s="2" customFormat="1" x14ac:dyDescent="0.2">
      <c r="A353" s="30"/>
      <c r="B353" s="30"/>
      <c r="C353" s="30"/>
      <c r="D353" s="30"/>
      <c r="E353" s="30"/>
      <c r="F353" s="30"/>
      <c r="G353" s="30"/>
      <c r="H353" s="30"/>
      <c r="I353" s="30"/>
      <c r="J353" s="30"/>
      <c r="K353" s="30"/>
      <c r="L353" s="30"/>
      <c r="M353" s="30"/>
      <c r="N353" s="30"/>
      <c r="O353" s="30"/>
      <c r="P353" s="30"/>
      <c r="Q353" s="30"/>
      <c r="R353" s="30"/>
      <c r="S353" s="30"/>
      <c r="T353" s="30"/>
    </row>
    <row r="354" spans="1:20" s="2" customFormat="1" x14ac:dyDescent="0.2">
      <c r="A354" s="30"/>
      <c r="B354" s="30"/>
      <c r="C354" s="30"/>
      <c r="D354" s="30"/>
      <c r="E354" s="30"/>
      <c r="F354" s="30"/>
      <c r="G354" s="30"/>
      <c r="H354" s="30"/>
      <c r="I354" s="30"/>
      <c r="J354" s="30"/>
      <c r="K354" s="30"/>
      <c r="L354" s="30"/>
      <c r="M354" s="30"/>
      <c r="N354" s="30"/>
      <c r="O354" s="30"/>
      <c r="P354" s="30"/>
      <c r="Q354" s="30"/>
      <c r="R354" s="30"/>
      <c r="S354" s="30"/>
      <c r="T354" s="30"/>
    </row>
    <row r="355" spans="1:20" s="2" customFormat="1" x14ac:dyDescent="0.2">
      <c r="A355" s="30"/>
      <c r="B355" s="30"/>
      <c r="C355" s="30"/>
      <c r="D355" s="30"/>
      <c r="E355" s="30"/>
      <c r="F355" s="30"/>
      <c r="G355" s="30"/>
      <c r="H355" s="30"/>
      <c r="I355" s="30"/>
      <c r="J355" s="30"/>
      <c r="K355" s="30"/>
      <c r="L355" s="30"/>
      <c r="M355" s="30"/>
      <c r="N355" s="30"/>
      <c r="O355" s="30"/>
      <c r="P355" s="30"/>
      <c r="Q355" s="30"/>
      <c r="R355" s="30"/>
      <c r="S355" s="30"/>
      <c r="T355" s="30"/>
    </row>
    <row r="356" spans="1:20" s="2" customFormat="1" x14ac:dyDescent="0.2">
      <c r="A356" s="30"/>
      <c r="B356" s="30"/>
      <c r="C356" s="30"/>
      <c r="D356" s="30"/>
      <c r="E356" s="30"/>
      <c r="F356" s="30"/>
      <c r="G356" s="30"/>
      <c r="H356" s="30"/>
      <c r="I356" s="30"/>
      <c r="J356" s="30"/>
      <c r="K356" s="30"/>
      <c r="L356" s="30"/>
      <c r="M356" s="30"/>
      <c r="N356" s="30"/>
      <c r="O356" s="30"/>
      <c r="P356" s="30"/>
      <c r="Q356" s="30"/>
      <c r="R356" s="30"/>
      <c r="S356" s="30"/>
      <c r="T356" s="30"/>
    </row>
    <row r="357" spans="1:20" s="2" customFormat="1" ht="57.75" customHeight="1" x14ac:dyDescent="0.3">
      <c r="A357" s="325" t="s">
        <v>144</v>
      </c>
      <c r="B357" s="325"/>
      <c r="C357" s="325"/>
      <c r="D357" s="325"/>
      <c r="E357" s="325"/>
      <c r="F357" s="325"/>
      <c r="G357" s="325"/>
      <c r="H357" s="325"/>
      <c r="I357" s="325"/>
      <c r="J357" s="325"/>
      <c r="K357" s="325"/>
      <c r="L357" s="325"/>
      <c r="M357" s="325"/>
      <c r="N357" s="325"/>
      <c r="O357" s="325"/>
      <c r="P357" s="325"/>
      <c r="Q357" s="325"/>
      <c r="R357" s="325"/>
      <c r="S357" s="325"/>
      <c r="T357" s="325"/>
    </row>
    <row r="358" spans="1:20" s="2" customFormat="1" ht="15.75" thickBot="1" x14ac:dyDescent="0.25"/>
    <row r="359" spans="1:20" s="2" customFormat="1" ht="290.25" customHeight="1" thickBot="1" x14ac:dyDescent="0.25">
      <c r="A359" s="316" t="s">
        <v>127</v>
      </c>
      <c r="B359" s="317"/>
      <c r="C359" s="317"/>
      <c r="D359" s="318"/>
      <c r="E359" s="119" t="s">
        <v>146</v>
      </c>
      <c r="F359" s="120" t="s">
        <v>164</v>
      </c>
      <c r="G359" s="334" t="s">
        <v>165</v>
      </c>
      <c r="H359" s="335"/>
      <c r="I359" s="121" t="s">
        <v>156</v>
      </c>
      <c r="J359" s="121" t="s">
        <v>147</v>
      </c>
      <c r="K359" s="121" t="s">
        <v>148</v>
      </c>
      <c r="L359" s="121" t="s">
        <v>149</v>
      </c>
      <c r="M359" s="121" t="s">
        <v>150</v>
      </c>
      <c r="N359" s="121" t="s">
        <v>151</v>
      </c>
      <c r="O359" s="121" t="s">
        <v>157</v>
      </c>
      <c r="P359" s="121" t="s">
        <v>152</v>
      </c>
      <c r="Q359" s="128" t="s">
        <v>158</v>
      </c>
      <c r="R359" s="129"/>
      <c r="S359" s="130"/>
    </row>
    <row r="360" spans="1:20" ht="23.25" customHeight="1" thickBot="1" x14ac:dyDescent="0.3">
      <c r="A360" s="319" t="s">
        <v>145</v>
      </c>
      <c r="B360" s="320"/>
      <c r="C360" s="320"/>
      <c r="D360" s="320"/>
      <c r="E360" s="101"/>
      <c r="F360" s="112"/>
      <c r="G360" s="336">
        <v>377.11</v>
      </c>
      <c r="H360" s="337"/>
      <c r="I360" s="102">
        <v>714.54</v>
      </c>
      <c r="J360" s="102">
        <v>1828.82</v>
      </c>
      <c r="K360" s="102">
        <v>2288.5500000000002</v>
      </c>
      <c r="L360" s="102">
        <v>1087.4100000000001</v>
      </c>
      <c r="M360" s="102">
        <v>228.87</v>
      </c>
      <c r="N360" s="102">
        <v>1608.82</v>
      </c>
      <c r="O360" s="102">
        <v>184.44</v>
      </c>
      <c r="P360" s="102">
        <v>236.02</v>
      </c>
      <c r="Q360" s="131">
        <v>221.58</v>
      </c>
      <c r="R360" s="132"/>
      <c r="S360" s="133"/>
    </row>
    <row r="361" spans="1:20" ht="30.75" customHeight="1" x14ac:dyDescent="0.25">
      <c r="A361" s="321" t="s">
        <v>126</v>
      </c>
      <c r="B361" s="322"/>
      <c r="C361" s="322"/>
      <c r="D361" s="322"/>
      <c r="E361" s="100">
        <v>1.4550000000000001</v>
      </c>
      <c r="F361" s="113">
        <v>0.95</v>
      </c>
      <c r="G361" s="125">
        <f>ROUND($G$360*E361*F361,2)</f>
        <v>521.26</v>
      </c>
      <c r="H361" s="127"/>
      <c r="I361" s="108">
        <f t="shared" ref="I361:I384" si="151">ROUND(E361*$I$360,2)</f>
        <v>1039.6600000000001</v>
      </c>
      <c r="J361" s="108">
        <f t="shared" ref="J361:J384" si="152">ROUND(E361*$J$360,2)</f>
        <v>2660.93</v>
      </c>
      <c r="K361" s="108">
        <f t="shared" ref="K361:K384" si="153">ROUND(E361*$K$360,2)</f>
        <v>3329.84</v>
      </c>
      <c r="L361" s="108">
        <f t="shared" ref="L361:L384" si="154">ROUND(E361*$L$360,2)</f>
        <v>1582.18</v>
      </c>
      <c r="M361" s="108">
        <f t="shared" ref="M361:M384" si="155">ROUND(E361*$M$360,2)</f>
        <v>333.01</v>
      </c>
      <c r="N361" s="108">
        <f t="shared" ref="N361:N384" si="156">ROUND(E361*$N$360,2)</f>
        <v>2340.83</v>
      </c>
      <c r="O361" s="108">
        <f t="shared" ref="O361:O384" si="157">ROUND(E361*$O$360,2)</f>
        <v>268.36</v>
      </c>
      <c r="P361" s="108">
        <f t="shared" ref="P361:P384" si="158">ROUND(E361*$P$360,2)</f>
        <v>343.41</v>
      </c>
      <c r="Q361" s="125">
        <f>ROUND($Q$360*E361,2)</f>
        <v>322.39999999999998</v>
      </c>
      <c r="R361" s="126"/>
      <c r="S361" s="127"/>
      <c r="T361" s="115"/>
    </row>
    <row r="362" spans="1:20" ht="22.5" customHeight="1" x14ac:dyDescent="0.25">
      <c r="A362" s="323" t="s">
        <v>104</v>
      </c>
      <c r="B362" s="324"/>
      <c r="C362" s="324"/>
      <c r="D362" s="324"/>
      <c r="E362" s="97">
        <v>1.4550000000000001</v>
      </c>
      <c r="F362" s="114">
        <v>1.25</v>
      </c>
      <c r="G362" s="122">
        <f t="shared" ref="G362:G384" si="159">ROUND($G$360*E362*F362,2)</f>
        <v>685.87</v>
      </c>
      <c r="H362" s="124"/>
      <c r="I362" s="109">
        <f t="shared" si="151"/>
        <v>1039.6600000000001</v>
      </c>
      <c r="J362" s="109">
        <f t="shared" si="152"/>
        <v>2660.93</v>
      </c>
      <c r="K362" s="109">
        <f t="shared" si="153"/>
        <v>3329.84</v>
      </c>
      <c r="L362" s="109">
        <f t="shared" si="154"/>
        <v>1582.18</v>
      </c>
      <c r="M362" s="109">
        <f t="shared" si="155"/>
        <v>333.01</v>
      </c>
      <c r="N362" s="109">
        <f t="shared" si="156"/>
        <v>2340.83</v>
      </c>
      <c r="O362" s="109">
        <f t="shared" si="157"/>
        <v>268.36</v>
      </c>
      <c r="P362" s="109">
        <f t="shared" si="158"/>
        <v>343.41</v>
      </c>
      <c r="Q362" s="122">
        <f t="shared" ref="Q362:Q384" si="160">ROUND($Q$360*E362,2)</f>
        <v>322.39999999999998</v>
      </c>
      <c r="R362" s="123"/>
      <c r="S362" s="124"/>
      <c r="T362" s="115"/>
    </row>
    <row r="363" spans="1:20" ht="33.75" customHeight="1" x14ac:dyDescent="0.25">
      <c r="A363" s="323" t="s">
        <v>105</v>
      </c>
      <c r="B363" s="324"/>
      <c r="C363" s="324"/>
      <c r="D363" s="324"/>
      <c r="E363" s="97">
        <v>1.4550000000000001</v>
      </c>
      <c r="F363" s="114">
        <v>0.95</v>
      </c>
      <c r="G363" s="122">
        <f t="shared" si="159"/>
        <v>521.26</v>
      </c>
      <c r="H363" s="124">
        <f t="shared" ref="H362:H384" si="161">ROUND($H$360*E363*F363,2)</f>
        <v>0</v>
      </c>
      <c r="I363" s="109">
        <f t="shared" si="151"/>
        <v>1039.6600000000001</v>
      </c>
      <c r="J363" s="109">
        <f t="shared" si="152"/>
        <v>2660.93</v>
      </c>
      <c r="K363" s="109">
        <f t="shared" si="153"/>
        <v>3329.84</v>
      </c>
      <c r="L363" s="109">
        <f t="shared" si="154"/>
        <v>1582.18</v>
      </c>
      <c r="M363" s="109">
        <f t="shared" si="155"/>
        <v>333.01</v>
      </c>
      <c r="N363" s="109">
        <f t="shared" si="156"/>
        <v>2340.83</v>
      </c>
      <c r="O363" s="109">
        <f t="shared" si="157"/>
        <v>268.36</v>
      </c>
      <c r="P363" s="109">
        <f t="shared" si="158"/>
        <v>343.41</v>
      </c>
      <c r="Q363" s="122">
        <f t="shared" si="160"/>
        <v>322.39999999999998</v>
      </c>
      <c r="R363" s="123"/>
      <c r="S363" s="124"/>
      <c r="T363" s="115"/>
    </row>
    <row r="364" spans="1:20" ht="33.75" customHeight="1" x14ac:dyDescent="0.25">
      <c r="A364" s="323" t="s">
        <v>128</v>
      </c>
      <c r="B364" s="324"/>
      <c r="C364" s="324"/>
      <c r="D364" s="324"/>
      <c r="E364" s="97">
        <v>1.84</v>
      </c>
      <c r="F364" s="114">
        <v>0.95</v>
      </c>
      <c r="G364" s="122">
        <f t="shared" si="159"/>
        <v>659.19</v>
      </c>
      <c r="H364" s="124">
        <f t="shared" si="161"/>
        <v>0</v>
      </c>
      <c r="I364" s="109">
        <f t="shared" si="151"/>
        <v>1314.75</v>
      </c>
      <c r="J364" s="109">
        <f t="shared" si="152"/>
        <v>3365.03</v>
      </c>
      <c r="K364" s="109">
        <f t="shared" si="153"/>
        <v>4210.93</v>
      </c>
      <c r="L364" s="109">
        <f t="shared" si="154"/>
        <v>2000.83</v>
      </c>
      <c r="M364" s="109">
        <f t="shared" si="155"/>
        <v>421.12</v>
      </c>
      <c r="N364" s="109">
        <f t="shared" si="156"/>
        <v>2960.23</v>
      </c>
      <c r="O364" s="109">
        <f t="shared" si="157"/>
        <v>339.37</v>
      </c>
      <c r="P364" s="109">
        <f t="shared" si="158"/>
        <v>434.28</v>
      </c>
      <c r="Q364" s="122">
        <f t="shared" si="160"/>
        <v>407.71</v>
      </c>
      <c r="R364" s="123"/>
      <c r="S364" s="124"/>
      <c r="T364" s="115"/>
    </row>
    <row r="365" spans="1:20" ht="22.5" customHeight="1" x14ac:dyDescent="0.25">
      <c r="A365" s="323" t="s">
        <v>106</v>
      </c>
      <c r="B365" s="324"/>
      <c r="C365" s="324"/>
      <c r="D365" s="324"/>
      <c r="E365" s="97">
        <v>1.4550000000000001</v>
      </c>
      <c r="F365" s="114">
        <v>0.95</v>
      </c>
      <c r="G365" s="122">
        <f t="shared" si="159"/>
        <v>521.26</v>
      </c>
      <c r="H365" s="124">
        <f t="shared" si="161"/>
        <v>0</v>
      </c>
      <c r="I365" s="109">
        <f t="shared" si="151"/>
        <v>1039.6600000000001</v>
      </c>
      <c r="J365" s="109">
        <f t="shared" si="152"/>
        <v>2660.93</v>
      </c>
      <c r="K365" s="109">
        <f t="shared" si="153"/>
        <v>3329.84</v>
      </c>
      <c r="L365" s="109">
        <f t="shared" si="154"/>
        <v>1582.18</v>
      </c>
      <c r="M365" s="109">
        <f t="shared" si="155"/>
        <v>333.01</v>
      </c>
      <c r="N365" s="109">
        <f t="shared" si="156"/>
        <v>2340.83</v>
      </c>
      <c r="O365" s="109">
        <f t="shared" si="157"/>
        <v>268.36</v>
      </c>
      <c r="P365" s="109">
        <f t="shared" si="158"/>
        <v>343.41</v>
      </c>
      <c r="Q365" s="122">
        <f t="shared" si="160"/>
        <v>322.39999999999998</v>
      </c>
      <c r="R365" s="123"/>
      <c r="S365" s="124"/>
      <c r="T365" s="115"/>
    </row>
    <row r="366" spans="1:20" ht="22.5" customHeight="1" x14ac:dyDescent="0.25">
      <c r="A366" s="323" t="s">
        <v>107</v>
      </c>
      <c r="B366" s="324"/>
      <c r="C366" s="324"/>
      <c r="D366" s="324"/>
      <c r="E366" s="97">
        <v>1.4550000000000001</v>
      </c>
      <c r="F366" s="114">
        <v>0.95</v>
      </c>
      <c r="G366" s="122">
        <f t="shared" si="159"/>
        <v>521.26</v>
      </c>
      <c r="H366" s="124">
        <f t="shared" si="161"/>
        <v>0</v>
      </c>
      <c r="I366" s="109">
        <f t="shared" si="151"/>
        <v>1039.6600000000001</v>
      </c>
      <c r="J366" s="109">
        <f t="shared" si="152"/>
        <v>2660.93</v>
      </c>
      <c r="K366" s="109">
        <f t="shared" si="153"/>
        <v>3329.84</v>
      </c>
      <c r="L366" s="109">
        <f t="shared" si="154"/>
        <v>1582.18</v>
      </c>
      <c r="M366" s="109">
        <f t="shared" si="155"/>
        <v>333.01</v>
      </c>
      <c r="N366" s="109">
        <f t="shared" si="156"/>
        <v>2340.83</v>
      </c>
      <c r="O366" s="109">
        <f t="shared" si="157"/>
        <v>268.36</v>
      </c>
      <c r="P366" s="109">
        <f t="shared" si="158"/>
        <v>343.41</v>
      </c>
      <c r="Q366" s="122">
        <f t="shared" si="160"/>
        <v>322.39999999999998</v>
      </c>
      <c r="R366" s="123"/>
      <c r="S366" s="124"/>
      <c r="T366" s="115"/>
    </row>
    <row r="367" spans="1:20" ht="22.5" customHeight="1" x14ac:dyDescent="0.25">
      <c r="A367" s="323" t="s">
        <v>108</v>
      </c>
      <c r="B367" s="324"/>
      <c r="C367" s="324"/>
      <c r="D367" s="324"/>
      <c r="E367" s="97">
        <v>1.4550000000000001</v>
      </c>
      <c r="F367" s="114">
        <v>0.95</v>
      </c>
      <c r="G367" s="122">
        <f t="shared" si="159"/>
        <v>521.26</v>
      </c>
      <c r="H367" s="124">
        <f t="shared" si="161"/>
        <v>0</v>
      </c>
      <c r="I367" s="109">
        <f t="shared" si="151"/>
        <v>1039.6600000000001</v>
      </c>
      <c r="J367" s="109">
        <f t="shared" si="152"/>
        <v>2660.93</v>
      </c>
      <c r="K367" s="109">
        <f t="shared" si="153"/>
        <v>3329.84</v>
      </c>
      <c r="L367" s="109">
        <f t="shared" si="154"/>
        <v>1582.18</v>
      </c>
      <c r="M367" s="109">
        <f t="shared" si="155"/>
        <v>333.01</v>
      </c>
      <c r="N367" s="109">
        <f t="shared" si="156"/>
        <v>2340.83</v>
      </c>
      <c r="O367" s="109">
        <f t="shared" si="157"/>
        <v>268.36</v>
      </c>
      <c r="P367" s="109">
        <f t="shared" si="158"/>
        <v>343.41</v>
      </c>
      <c r="Q367" s="122">
        <f t="shared" si="160"/>
        <v>322.39999999999998</v>
      </c>
      <c r="R367" s="123"/>
      <c r="S367" s="124"/>
      <c r="T367" s="115"/>
    </row>
    <row r="368" spans="1:20" ht="22.5" customHeight="1" x14ac:dyDescent="0.25">
      <c r="A368" s="323" t="s">
        <v>109</v>
      </c>
      <c r="B368" s="324"/>
      <c r="C368" s="324"/>
      <c r="D368" s="324"/>
      <c r="E368" s="97">
        <v>1.4550000000000001</v>
      </c>
      <c r="F368" s="114">
        <v>0.95</v>
      </c>
      <c r="G368" s="122">
        <f t="shared" si="159"/>
        <v>521.26</v>
      </c>
      <c r="H368" s="124">
        <f t="shared" si="161"/>
        <v>0</v>
      </c>
      <c r="I368" s="109">
        <f t="shared" si="151"/>
        <v>1039.6600000000001</v>
      </c>
      <c r="J368" s="109">
        <f t="shared" si="152"/>
        <v>2660.93</v>
      </c>
      <c r="K368" s="109">
        <f t="shared" si="153"/>
        <v>3329.84</v>
      </c>
      <c r="L368" s="109">
        <f t="shared" si="154"/>
        <v>1582.18</v>
      </c>
      <c r="M368" s="109">
        <f t="shared" si="155"/>
        <v>333.01</v>
      </c>
      <c r="N368" s="109">
        <f t="shared" si="156"/>
        <v>2340.83</v>
      </c>
      <c r="O368" s="109">
        <f t="shared" si="157"/>
        <v>268.36</v>
      </c>
      <c r="P368" s="109">
        <f t="shared" si="158"/>
        <v>343.41</v>
      </c>
      <c r="Q368" s="122">
        <f t="shared" si="160"/>
        <v>322.39999999999998</v>
      </c>
      <c r="R368" s="123"/>
      <c r="S368" s="124"/>
      <c r="T368" s="115"/>
    </row>
    <row r="369" spans="1:20" ht="22.5" customHeight="1" x14ac:dyDescent="0.25">
      <c r="A369" s="323" t="s">
        <v>110</v>
      </c>
      <c r="B369" s="324"/>
      <c r="C369" s="324"/>
      <c r="D369" s="324"/>
      <c r="E369" s="97">
        <v>1.4550000000000001</v>
      </c>
      <c r="F369" s="114">
        <v>1</v>
      </c>
      <c r="G369" s="122">
        <f t="shared" si="159"/>
        <v>548.70000000000005</v>
      </c>
      <c r="H369" s="124">
        <f t="shared" si="161"/>
        <v>0</v>
      </c>
      <c r="I369" s="109">
        <f t="shared" si="151"/>
        <v>1039.6600000000001</v>
      </c>
      <c r="J369" s="109">
        <f t="shared" si="152"/>
        <v>2660.93</v>
      </c>
      <c r="K369" s="109">
        <f t="shared" si="153"/>
        <v>3329.84</v>
      </c>
      <c r="L369" s="109">
        <f t="shared" si="154"/>
        <v>1582.18</v>
      </c>
      <c r="M369" s="109">
        <f t="shared" si="155"/>
        <v>333.01</v>
      </c>
      <c r="N369" s="109">
        <f t="shared" si="156"/>
        <v>2340.83</v>
      </c>
      <c r="O369" s="109">
        <f t="shared" si="157"/>
        <v>268.36</v>
      </c>
      <c r="P369" s="109">
        <f t="shared" si="158"/>
        <v>343.41</v>
      </c>
      <c r="Q369" s="122">
        <f t="shared" si="160"/>
        <v>322.39999999999998</v>
      </c>
      <c r="R369" s="123"/>
      <c r="S369" s="124"/>
      <c r="T369" s="115"/>
    </row>
    <row r="370" spans="1:20" ht="22.5" customHeight="1" x14ac:dyDescent="0.25">
      <c r="A370" s="323" t="s">
        <v>111</v>
      </c>
      <c r="B370" s="324"/>
      <c r="C370" s="324"/>
      <c r="D370" s="324"/>
      <c r="E370" s="97">
        <v>1.84</v>
      </c>
      <c r="F370" s="114">
        <v>1</v>
      </c>
      <c r="G370" s="122">
        <f t="shared" si="159"/>
        <v>693.88</v>
      </c>
      <c r="H370" s="124">
        <f t="shared" si="161"/>
        <v>0</v>
      </c>
      <c r="I370" s="109">
        <f t="shared" si="151"/>
        <v>1314.75</v>
      </c>
      <c r="J370" s="109">
        <f t="shared" si="152"/>
        <v>3365.03</v>
      </c>
      <c r="K370" s="109">
        <f t="shared" si="153"/>
        <v>4210.93</v>
      </c>
      <c r="L370" s="109">
        <f t="shared" si="154"/>
        <v>2000.83</v>
      </c>
      <c r="M370" s="109">
        <f t="shared" si="155"/>
        <v>421.12</v>
      </c>
      <c r="N370" s="109">
        <f t="shared" si="156"/>
        <v>2960.23</v>
      </c>
      <c r="O370" s="109">
        <f t="shared" si="157"/>
        <v>339.37</v>
      </c>
      <c r="P370" s="109">
        <f t="shared" si="158"/>
        <v>434.28</v>
      </c>
      <c r="Q370" s="122">
        <f t="shared" si="160"/>
        <v>407.71</v>
      </c>
      <c r="R370" s="123"/>
      <c r="S370" s="124"/>
      <c r="T370" s="115"/>
    </row>
    <row r="371" spans="1:20" ht="22.5" customHeight="1" x14ac:dyDescent="0.25">
      <c r="A371" s="323" t="s">
        <v>112</v>
      </c>
      <c r="B371" s="324"/>
      <c r="C371" s="324"/>
      <c r="D371" s="324"/>
      <c r="E371" s="97">
        <v>1.84</v>
      </c>
      <c r="F371" s="114">
        <v>0.95</v>
      </c>
      <c r="G371" s="122">
        <f t="shared" si="159"/>
        <v>659.19</v>
      </c>
      <c r="H371" s="124">
        <f t="shared" si="161"/>
        <v>0</v>
      </c>
      <c r="I371" s="109">
        <f t="shared" si="151"/>
        <v>1314.75</v>
      </c>
      <c r="J371" s="109">
        <f t="shared" si="152"/>
        <v>3365.03</v>
      </c>
      <c r="K371" s="109">
        <f t="shared" si="153"/>
        <v>4210.93</v>
      </c>
      <c r="L371" s="109">
        <f t="shared" si="154"/>
        <v>2000.83</v>
      </c>
      <c r="M371" s="109">
        <f t="shared" si="155"/>
        <v>421.12</v>
      </c>
      <c r="N371" s="109">
        <f t="shared" si="156"/>
        <v>2960.23</v>
      </c>
      <c r="O371" s="109">
        <f t="shared" si="157"/>
        <v>339.37</v>
      </c>
      <c r="P371" s="109">
        <f t="shared" si="158"/>
        <v>434.28</v>
      </c>
      <c r="Q371" s="122">
        <f t="shared" si="160"/>
        <v>407.71</v>
      </c>
      <c r="R371" s="123"/>
      <c r="S371" s="124"/>
      <c r="T371" s="115"/>
    </row>
    <row r="372" spans="1:20" ht="22.5" customHeight="1" x14ac:dyDescent="0.25">
      <c r="A372" s="323" t="s">
        <v>113</v>
      </c>
      <c r="B372" s="324"/>
      <c r="C372" s="324"/>
      <c r="D372" s="324"/>
      <c r="E372" s="97">
        <v>1.84</v>
      </c>
      <c r="F372" s="114">
        <v>0.95</v>
      </c>
      <c r="G372" s="122">
        <f t="shared" si="159"/>
        <v>659.19</v>
      </c>
      <c r="H372" s="124">
        <f t="shared" si="161"/>
        <v>0</v>
      </c>
      <c r="I372" s="109">
        <f t="shared" si="151"/>
        <v>1314.75</v>
      </c>
      <c r="J372" s="109">
        <f t="shared" si="152"/>
        <v>3365.03</v>
      </c>
      <c r="K372" s="109">
        <f t="shared" si="153"/>
        <v>4210.93</v>
      </c>
      <c r="L372" s="109">
        <f t="shared" si="154"/>
        <v>2000.83</v>
      </c>
      <c r="M372" s="109">
        <f t="shared" si="155"/>
        <v>421.12</v>
      </c>
      <c r="N372" s="109">
        <f t="shared" si="156"/>
        <v>2960.23</v>
      </c>
      <c r="O372" s="109">
        <f t="shared" si="157"/>
        <v>339.37</v>
      </c>
      <c r="P372" s="109">
        <f t="shared" si="158"/>
        <v>434.28</v>
      </c>
      <c r="Q372" s="122">
        <f t="shared" si="160"/>
        <v>407.71</v>
      </c>
      <c r="R372" s="123"/>
      <c r="S372" s="124"/>
      <c r="T372" s="115"/>
    </row>
    <row r="373" spans="1:20" ht="22.5" customHeight="1" x14ac:dyDescent="0.25">
      <c r="A373" s="323" t="s">
        <v>114</v>
      </c>
      <c r="B373" s="324"/>
      <c r="C373" s="324"/>
      <c r="D373" s="324"/>
      <c r="E373" s="97">
        <v>1.4550000000000001</v>
      </c>
      <c r="F373" s="114">
        <v>0.95</v>
      </c>
      <c r="G373" s="122">
        <f t="shared" si="159"/>
        <v>521.26</v>
      </c>
      <c r="H373" s="124">
        <f t="shared" si="161"/>
        <v>0</v>
      </c>
      <c r="I373" s="109">
        <f t="shared" si="151"/>
        <v>1039.6600000000001</v>
      </c>
      <c r="J373" s="109">
        <f t="shared" si="152"/>
        <v>2660.93</v>
      </c>
      <c r="K373" s="109">
        <f t="shared" si="153"/>
        <v>3329.84</v>
      </c>
      <c r="L373" s="109">
        <f t="shared" si="154"/>
        <v>1582.18</v>
      </c>
      <c r="M373" s="109">
        <f t="shared" si="155"/>
        <v>333.01</v>
      </c>
      <c r="N373" s="109">
        <f t="shared" si="156"/>
        <v>2340.83</v>
      </c>
      <c r="O373" s="109">
        <f t="shared" si="157"/>
        <v>268.36</v>
      </c>
      <c r="P373" s="109">
        <f t="shared" si="158"/>
        <v>343.41</v>
      </c>
      <c r="Q373" s="122">
        <f t="shared" si="160"/>
        <v>322.39999999999998</v>
      </c>
      <c r="R373" s="123"/>
      <c r="S373" s="124"/>
      <c r="T373" s="115"/>
    </row>
    <row r="374" spans="1:20" ht="22.5" customHeight="1" x14ac:dyDescent="0.25">
      <c r="A374" s="323" t="s">
        <v>115</v>
      </c>
      <c r="B374" s="324"/>
      <c r="C374" s="324"/>
      <c r="D374" s="324"/>
      <c r="E374" s="97">
        <v>1.84</v>
      </c>
      <c r="F374" s="114">
        <v>0.95</v>
      </c>
      <c r="G374" s="122">
        <f t="shared" si="159"/>
        <v>659.19</v>
      </c>
      <c r="H374" s="124">
        <f t="shared" si="161"/>
        <v>0</v>
      </c>
      <c r="I374" s="109">
        <f t="shared" si="151"/>
        <v>1314.75</v>
      </c>
      <c r="J374" s="109">
        <f t="shared" si="152"/>
        <v>3365.03</v>
      </c>
      <c r="K374" s="109">
        <f t="shared" si="153"/>
        <v>4210.93</v>
      </c>
      <c r="L374" s="109">
        <f t="shared" si="154"/>
        <v>2000.83</v>
      </c>
      <c r="M374" s="109">
        <f t="shared" si="155"/>
        <v>421.12</v>
      </c>
      <c r="N374" s="109">
        <f t="shared" si="156"/>
        <v>2960.23</v>
      </c>
      <c r="O374" s="109">
        <f t="shared" si="157"/>
        <v>339.37</v>
      </c>
      <c r="P374" s="109">
        <f t="shared" si="158"/>
        <v>434.28</v>
      </c>
      <c r="Q374" s="122">
        <f t="shared" si="160"/>
        <v>407.71</v>
      </c>
      <c r="R374" s="123"/>
      <c r="S374" s="124"/>
      <c r="T374" s="115"/>
    </row>
    <row r="375" spans="1:20" ht="22.5" customHeight="1" x14ac:dyDescent="0.25">
      <c r="A375" s="323" t="s">
        <v>116</v>
      </c>
      <c r="B375" s="324"/>
      <c r="C375" s="324"/>
      <c r="D375" s="324"/>
      <c r="E375" s="97">
        <v>1.56</v>
      </c>
      <c r="F375" s="114">
        <v>1</v>
      </c>
      <c r="G375" s="122">
        <f t="shared" si="159"/>
        <v>588.29</v>
      </c>
      <c r="H375" s="124">
        <f t="shared" si="161"/>
        <v>0</v>
      </c>
      <c r="I375" s="109">
        <f t="shared" si="151"/>
        <v>1114.68</v>
      </c>
      <c r="J375" s="109">
        <f t="shared" si="152"/>
        <v>2852.96</v>
      </c>
      <c r="K375" s="109">
        <f t="shared" si="153"/>
        <v>3570.14</v>
      </c>
      <c r="L375" s="109">
        <f t="shared" si="154"/>
        <v>1696.36</v>
      </c>
      <c r="M375" s="109">
        <f t="shared" si="155"/>
        <v>357.04</v>
      </c>
      <c r="N375" s="109">
        <f t="shared" si="156"/>
        <v>2509.7600000000002</v>
      </c>
      <c r="O375" s="109">
        <f t="shared" si="157"/>
        <v>287.73</v>
      </c>
      <c r="P375" s="109">
        <f t="shared" si="158"/>
        <v>368.19</v>
      </c>
      <c r="Q375" s="122">
        <f t="shared" si="160"/>
        <v>345.66</v>
      </c>
      <c r="R375" s="123"/>
      <c r="S375" s="124"/>
      <c r="T375" s="115"/>
    </row>
    <row r="376" spans="1:20" ht="22.5" customHeight="1" x14ac:dyDescent="0.25">
      <c r="A376" s="323" t="s">
        <v>117</v>
      </c>
      <c r="B376" s="324"/>
      <c r="C376" s="324"/>
      <c r="D376" s="324"/>
      <c r="E376" s="97">
        <v>1.56</v>
      </c>
      <c r="F376" s="114">
        <v>0.95</v>
      </c>
      <c r="G376" s="122">
        <f t="shared" si="159"/>
        <v>558.88</v>
      </c>
      <c r="H376" s="124">
        <f t="shared" si="161"/>
        <v>0</v>
      </c>
      <c r="I376" s="109">
        <f t="shared" si="151"/>
        <v>1114.68</v>
      </c>
      <c r="J376" s="109">
        <f t="shared" si="152"/>
        <v>2852.96</v>
      </c>
      <c r="K376" s="109">
        <f t="shared" si="153"/>
        <v>3570.14</v>
      </c>
      <c r="L376" s="109">
        <f t="shared" si="154"/>
        <v>1696.36</v>
      </c>
      <c r="M376" s="109">
        <f t="shared" si="155"/>
        <v>357.04</v>
      </c>
      <c r="N376" s="109">
        <f t="shared" si="156"/>
        <v>2509.7600000000002</v>
      </c>
      <c r="O376" s="109">
        <f t="shared" si="157"/>
        <v>287.73</v>
      </c>
      <c r="P376" s="109">
        <f t="shared" si="158"/>
        <v>368.19</v>
      </c>
      <c r="Q376" s="122">
        <f t="shared" si="160"/>
        <v>345.66</v>
      </c>
      <c r="R376" s="123"/>
      <c r="S376" s="124"/>
      <c r="T376" s="115"/>
    </row>
    <row r="377" spans="1:20" ht="22.5" customHeight="1" x14ac:dyDescent="0.25">
      <c r="A377" s="323" t="s">
        <v>118</v>
      </c>
      <c r="B377" s="324"/>
      <c r="C377" s="324"/>
      <c r="D377" s="324"/>
      <c r="E377" s="97">
        <v>1.4550000000000001</v>
      </c>
      <c r="F377" s="114">
        <v>0.95</v>
      </c>
      <c r="G377" s="122">
        <f t="shared" si="159"/>
        <v>521.26</v>
      </c>
      <c r="H377" s="124">
        <f t="shared" si="161"/>
        <v>0</v>
      </c>
      <c r="I377" s="109">
        <f t="shared" si="151"/>
        <v>1039.6600000000001</v>
      </c>
      <c r="J377" s="109">
        <f t="shared" si="152"/>
        <v>2660.93</v>
      </c>
      <c r="K377" s="109">
        <f t="shared" si="153"/>
        <v>3329.84</v>
      </c>
      <c r="L377" s="109">
        <f t="shared" si="154"/>
        <v>1582.18</v>
      </c>
      <c r="M377" s="109">
        <f t="shared" si="155"/>
        <v>333.01</v>
      </c>
      <c r="N377" s="109">
        <f t="shared" si="156"/>
        <v>2340.83</v>
      </c>
      <c r="O377" s="109">
        <f t="shared" si="157"/>
        <v>268.36</v>
      </c>
      <c r="P377" s="109">
        <f t="shared" si="158"/>
        <v>343.41</v>
      </c>
      <c r="Q377" s="122">
        <f t="shared" si="160"/>
        <v>322.39999999999998</v>
      </c>
      <c r="R377" s="123"/>
      <c r="S377" s="124"/>
      <c r="T377" s="115"/>
    </row>
    <row r="378" spans="1:20" ht="22.5" customHeight="1" x14ac:dyDescent="0.25">
      <c r="A378" s="323" t="s">
        <v>119</v>
      </c>
      <c r="B378" s="324"/>
      <c r="C378" s="324"/>
      <c r="D378" s="324"/>
      <c r="E378" s="97">
        <v>1.4550000000000001</v>
      </c>
      <c r="F378" s="114">
        <v>0.95</v>
      </c>
      <c r="G378" s="122">
        <f t="shared" si="159"/>
        <v>521.26</v>
      </c>
      <c r="H378" s="124">
        <f t="shared" si="161"/>
        <v>0</v>
      </c>
      <c r="I378" s="109">
        <f t="shared" si="151"/>
        <v>1039.6600000000001</v>
      </c>
      <c r="J378" s="109">
        <f t="shared" si="152"/>
        <v>2660.93</v>
      </c>
      <c r="K378" s="109">
        <f t="shared" si="153"/>
        <v>3329.84</v>
      </c>
      <c r="L378" s="109">
        <f t="shared" si="154"/>
        <v>1582.18</v>
      </c>
      <c r="M378" s="109">
        <f t="shared" si="155"/>
        <v>333.01</v>
      </c>
      <c r="N378" s="109">
        <f t="shared" si="156"/>
        <v>2340.83</v>
      </c>
      <c r="O378" s="109">
        <f t="shared" si="157"/>
        <v>268.36</v>
      </c>
      <c r="P378" s="109">
        <f t="shared" si="158"/>
        <v>343.41</v>
      </c>
      <c r="Q378" s="122">
        <f t="shared" si="160"/>
        <v>322.39999999999998</v>
      </c>
      <c r="R378" s="123"/>
      <c r="S378" s="124"/>
      <c r="T378" s="115"/>
    </row>
    <row r="379" spans="1:20" ht="22.5" customHeight="1" x14ac:dyDescent="0.25">
      <c r="A379" s="323" t="s">
        <v>120</v>
      </c>
      <c r="B379" s="324"/>
      <c r="C379" s="324"/>
      <c r="D379" s="324"/>
      <c r="E379" s="97">
        <v>1.4550000000000001</v>
      </c>
      <c r="F379" s="114">
        <v>0.95</v>
      </c>
      <c r="G379" s="122">
        <f t="shared" si="159"/>
        <v>521.26</v>
      </c>
      <c r="H379" s="124">
        <f t="shared" si="161"/>
        <v>0</v>
      </c>
      <c r="I379" s="109">
        <f t="shared" si="151"/>
        <v>1039.6600000000001</v>
      </c>
      <c r="J379" s="109">
        <f t="shared" si="152"/>
        <v>2660.93</v>
      </c>
      <c r="K379" s="109">
        <f t="shared" si="153"/>
        <v>3329.84</v>
      </c>
      <c r="L379" s="109">
        <f t="shared" si="154"/>
        <v>1582.18</v>
      </c>
      <c r="M379" s="109">
        <f t="shared" si="155"/>
        <v>333.01</v>
      </c>
      <c r="N379" s="109">
        <f t="shared" si="156"/>
        <v>2340.83</v>
      </c>
      <c r="O379" s="109">
        <f t="shared" si="157"/>
        <v>268.36</v>
      </c>
      <c r="P379" s="109">
        <f t="shared" si="158"/>
        <v>343.41</v>
      </c>
      <c r="Q379" s="122">
        <f t="shared" si="160"/>
        <v>322.39999999999998</v>
      </c>
      <c r="R379" s="123"/>
      <c r="S379" s="124"/>
      <c r="T379" s="115"/>
    </row>
    <row r="380" spans="1:20" ht="22.5" customHeight="1" x14ac:dyDescent="0.25">
      <c r="A380" s="323" t="s">
        <v>121</v>
      </c>
      <c r="B380" s="324"/>
      <c r="C380" s="324"/>
      <c r="D380" s="324"/>
      <c r="E380" s="97">
        <v>1.56</v>
      </c>
      <c r="F380" s="114">
        <v>0.95</v>
      </c>
      <c r="G380" s="122">
        <f t="shared" si="159"/>
        <v>558.88</v>
      </c>
      <c r="H380" s="124">
        <f t="shared" si="161"/>
        <v>0</v>
      </c>
      <c r="I380" s="109">
        <f t="shared" si="151"/>
        <v>1114.68</v>
      </c>
      <c r="J380" s="109">
        <f t="shared" si="152"/>
        <v>2852.96</v>
      </c>
      <c r="K380" s="109">
        <f t="shared" si="153"/>
        <v>3570.14</v>
      </c>
      <c r="L380" s="109">
        <f t="shared" si="154"/>
        <v>1696.36</v>
      </c>
      <c r="M380" s="109">
        <f t="shared" si="155"/>
        <v>357.04</v>
      </c>
      <c r="N380" s="109">
        <f t="shared" si="156"/>
        <v>2509.7600000000002</v>
      </c>
      <c r="O380" s="109">
        <f t="shared" si="157"/>
        <v>287.73</v>
      </c>
      <c r="P380" s="109">
        <f t="shared" si="158"/>
        <v>368.19</v>
      </c>
      <c r="Q380" s="122">
        <f t="shared" si="160"/>
        <v>345.66</v>
      </c>
      <c r="R380" s="123"/>
      <c r="S380" s="124"/>
      <c r="T380" s="115"/>
    </row>
    <row r="381" spans="1:20" ht="22.5" customHeight="1" x14ac:dyDescent="0.25">
      <c r="A381" s="323" t="s">
        <v>122</v>
      </c>
      <c r="B381" s="324"/>
      <c r="C381" s="324"/>
      <c r="D381" s="324"/>
      <c r="E381" s="97">
        <v>1.56</v>
      </c>
      <c r="F381" s="114">
        <v>1</v>
      </c>
      <c r="G381" s="122">
        <f t="shared" si="159"/>
        <v>588.29</v>
      </c>
      <c r="H381" s="124">
        <f t="shared" si="161"/>
        <v>0</v>
      </c>
      <c r="I381" s="109">
        <f t="shared" si="151"/>
        <v>1114.68</v>
      </c>
      <c r="J381" s="109">
        <f t="shared" si="152"/>
        <v>2852.96</v>
      </c>
      <c r="K381" s="109">
        <f t="shared" si="153"/>
        <v>3570.14</v>
      </c>
      <c r="L381" s="109">
        <f t="shared" si="154"/>
        <v>1696.36</v>
      </c>
      <c r="M381" s="109">
        <f t="shared" si="155"/>
        <v>357.04</v>
      </c>
      <c r="N381" s="109">
        <f t="shared" si="156"/>
        <v>2509.7600000000002</v>
      </c>
      <c r="O381" s="109">
        <f t="shared" si="157"/>
        <v>287.73</v>
      </c>
      <c r="P381" s="109">
        <f t="shared" si="158"/>
        <v>368.19</v>
      </c>
      <c r="Q381" s="122">
        <f t="shared" si="160"/>
        <v>345.66</v>
      </c>
      <c r="R381" s="123"/>
      <c r="S381" s="124"/>
      <c r="T381" s="115"/>
    </row>
    <row r="382" spans="1:20" ht="22.5" customHeight="1" x14ac:dyDescent="0.25">
      <c r="A382" s="323" t="s">
        <v>123</v>
      </c>
      <c r="B382" s="324"/>
      <c r="C382" s="324"/>
      <c r="D382" s="324"/>
      <c r="E382" s="97">
        <v>1.4550000000000001</v>
      </c>
      <c r="F382" s="114">
        <v>0.95</v>
      </c>
      <c r="G382" s="122">
        <f t="shared" si="159"/>
        <v>521.26</v>
      </c>
      <c r="H382" s="124">
        <f t="shared" si="161"/>
        <v>0</v>
      </c>
      <c r="I382" s="109">
        <f t="shared" si="151"/>
        <v>1039.6600000000001</v>
      </c>
      <c r="J382" s="109">
        <f t="shared" si="152"/>
        <v>2660.93</v>
      </c>
      <c r="K382" s="109">
        <f t="shared" si="153"/>
        <v>3329.84</v>
      </c>
      <c r="L382" s="109">
        <f t="shared" si="154"/>
        <v>1582.18</v>
      </c>
      <c r="M382" s="109">
        <f t="shared" si="155"/>
        <v>333.01</v>
      </c>
      <c r="N382" s="109">
        <f t="shared" si="156"/>
        <v>2340.83</v>
      </c>
      <c r="O382" s="109">
        <f t="shared" si="157"/>
        <v>268.36</v>
      </c>
      <c r="P382" s="109">
        <f t="shared" si="158"/>
        <v>343.41</v>
      </c>
      <c r="Q382" s="122">
        <f t="shared" si="160"/>
        <v>322.39999999999998</v>
      </c>
      <c r="R382" s="123"/>
      <c r="S382" s="124"/>
      <c r="T382" s="115"/>
    </row>
    <row r="383" spans="1:20" ht="22.5" customHeight="1" x14ac:dyDescent="0.25">
      <c r="A383" s="323" t="s">
        <v>124</v>
      </c>
      <c r="B383" s="324"/>
      <c r="C383" s="324"/>
      <c r="D383" s="324"/>
      <c r="E383" s="97">
        <v>1.4550000000000001</v>
      </c>
      <c r="F383" s="114">
        <v>1</v>
      </c>
      <c r="G383" s="122">
        <f t="shared" si="159"/>
        <v>548.70000000000005</v>
      </c>
      <c r="H383" s="124">
        <f t="shared" si="161"/>
        <v>0</v>
      </c>
      <c r="I383" s="109">
        <f t="shared" si="151"/>
        <v>1039.6600000000001</v>
      </c>
      <c r="J383" s="109">
        <f t="shared" si="152"/>
        <v>2660.93</v>
      </c>
      <c r="K383" s="109">
        <f t="shared" si="153"/>
        <v>3329.84</v>
      </c>
      <c r="L383" s="109">
        <f t="shared" si="154"/>
        <v>1582.18</v>
      </c>
      <c r="M383" s="109">
        <f t="shared" si="155"/>
        <v>333.01</v>
      </c>
      <c r="N383" s="109">
        <f t="shared" si="156"/>
        <v>2340.83</v>
      </c>
      <c r="O383" s="109">
        <f t="shared" si="157"/>
        <v>268.36</v>
      </c>
      <c r="P383" s="109">
        <f t="shared" si="158"/>
        <v>343.41</v>
      </c>
      <c r="Q383" s="122">
        <f t="shared" si="160"/>
        <v>322.39999999999998</v>
      </c>
      <c r="R383" s="123"/>
      <c r="S383" s="124"/>
      <c r="T383" s="115"/>
    </row>
    <row r="384" spans="1:20" ht="22.5" customHeight="1" x14ac:dyDescent="0.25">
      <c r="A384" s="323" t="s">
        <v>125</v>
      </c>
      <c r="B384" s="324"/>
      <c r="C384" s="324"/>
      <c r="D384" s="324"/>
      <c r="E384" s="97">
        <v>1.84</v>
      </c>
      <c r="F384" s="114">
        <v>1</v>
      </c>
      <c r="G384" s="122">
        <f t="shared" si="159"/>
        <v>693.88</v>
      </c>
      <c r="H384" s="124">
        <f t="shared" si="161"/>
        <v>0</v>
      </c>
      <c r="I384" s="109">
        <f t="shared" si="151"/>
        <v>1314.75</v>
      </c>
      <c r="J384" s="109">
        <f t="shared" si="152"/>
        <v>3365.03</v>
      </c>
      <c r="K384" s="109">
        <f t="shared" si="153"/>
        <v>4210.93</v>
      </c>
      <c r="L384" s="109">
        <f t="shared" si="154"/>
        <v>2000.83</v>
      </c>
      <c r="M384" s="109">
        <f t="shared" si="155"/>
        <v>421.12</v>
      </c>
      <c r="N384" s="109">
        <f t="shared" si="156"/>
        <v>2960.23</v>
      </c>
      <c r="O384" s="109">
        <f t="shared" si="157"/>
        <v>339.37</v>
      </c>
      <c r="P384" s="109">
        <f t="shared" si="158"/>
        <v>434.28</v>
      </c>
      <c r="Q384" s="122">
        <f t="shared" si="160"/>
        <v>407.71</v>
      </c>
      <c r="R384" s="123"/>
      <c r="S384" s="124"/>
      <c r="T384" s="115"/>
    </row>
    <row r="385" spans="1:8" ht="5.25" customHeight="1" x14ac:dyDescent="0.2"/>
    <row r="386" spans="1:8" ht="25.5" x14ac:dyDescent="0.35">
      <c r="A386" s="117" t="s">
        <v>159</v>
      </c>
      <c r="B386" s="118" t="s">
        <v>161</v>
      </c>
      <c r="G386" s="117" t="s">
        <v>160</v>
      </c>
      <c r="H386" s="118" t="s">
        <v>162</v>
      </c>
    </row>
  </sheetData>
  <mergeCells count="2090">
    <mergeCell ref="G378:H378"/>
    <mergeCell ref="G379:H379"/>
    <mergeCell ref="G380:H380"/>
    <mergeCell ref="G381:H381"/>
    <mergeCell ref="G382:H382"/>
    <mergeCell ref="G383:H383"/>
    <mergeCell ref="G384:H384"/>
    <mergeCell ref="G361:H361"/>
    <mergeCell ref="G362:H362"/>
    <mergeCell ref="G363:H363"/>
    <mergeCell ref="G364:H364"/>
    <mergeCell ref="G365:H365"/>
    <mergeCell ref="G366:H366"/>
    <mergeCell ref="G367:H367"/>
    <mergeCell ref="G368:H368"/>
    <mergeCell ref="G369:H369"/>
    <mergeCell ref="G370:H370"/>
    <mergeCell ref="G371:H371"/>
    <mergeCell ref="G372:H372"/>
    <mergeCell ref="G373:H373"/>
    <mergeCell ref="G374:H374"/>
    <mergeCell ref="G375:H375"/>
    <mergeCell ref="G376:H376"/>
    <mergeCell ref="G377:H377"/>
    <mergeCell ref="M5:T5"/>
    <mergeCell ref="A381:D381"/>
    <mergeCell ref="A382:D382"/>
    <mergeCell ref="A383:D383"/>
    <mergeCell ref="A364:D364"/>
    <mergeCell ref="A365:D365"/>
    <mergeCell ref="A366:D366"/>
    <mergeCell ref="A367:D367"/>
    <mergeCell ref="A368:D368"/>
    <mergeCell ref="A369:D369"/>
    <mergeCell ref="A370:D370"/>
    <mergeCell ref="A380:D380"/>
    <mergeCell ref="A331:R331"/>
    <mergeCell ref="A332:B332"/>
    <mergeCell ref="C332:D332"/>
    <mergeCell ref="E332:F332"/>
    <mergeCell ref="G332:H332"/>
    <mergeCell ref="I332:J332"/>
    <mergeCell ref="K332:L332"/>
    <mergeCell ref="M332:N332"/>
    <mergeCell ref="O332:P332"/>
    <mergeCell ref="Q332:R332"/>
    <mergeCell ref="C333:D333"/>
    <mergeCell ref="E333:F333"/>
    <mergeCell ref="I335:J335"/>
    <mergeCell ref="K335:L335"/>
    <mergeCell ref="M335:N335"/>
    <mergeCell ref="O335:P335"/>
    <mergeCell ref="Q335:R335"/>
    <mergeCell ref="C336:D336"/>
    <mergeCell ref="E336:F336"/>
    <mergeCell ref="G336:H336"/>
    <mergeCell ref="S357:T357"/>
    <mergeCell ref="C322:D322"/>
    <mergeCell ref="E322:F322"/>
    <mergeCell ref="G333:H333"/>
    <mergeCell ref="I333:J333"/>
    <mergeCell ref="K333:L333"/>
    <mergeCell ref="M333:N333"/>
    <mergeCell ref="O333:P333"/>
    <mergeCell ref="A384:D384"/>
    <mergeCell ref="A378:D378"/>
    <mergeCell ref="A379:D379"/>
    <mergeCell ref="A371:D371"/>
    <mergeCell ref="A372:D372"/>
    <mergeCell ref="A373:D373"/>
    <mergeCell ref="A374:D374"/>
    <mergeCell ref="A375:D375"/>
    <mergeCell ref="A376:D376"/>
    <mergeCell ref="A377:D377"/>
    <mergeCell ref="G322:H322"/>
    <mergeCell ref="I322:J322"/>
    <mergeCell ref="K322:L322"/>
    <mergeCell ref="M322:N322"/>
    <mergeCell ref="O322:P322"/>
    <mergeCell ref="Q322:R322"/>
    <mergeCell ref="G323:H323"/>
    <mergeCell ref="I323:J323"/>
    <mergeCell ref="K323:L323"/>
    <mergeCell ref="M323:N323"/>
    <mergeCell ref="O323:P323"/>
    <mergeCell ref="Q323:R323"/>
    <mergeCell ref="G327:H327"/>
    <mergeCell ref="G359:H359"/>
    <mergeCell ref="M320:N320"/>
    <mergeCell ref="C323:D323"/>
    <mergeCell ref="E323:F323"/>
    <mergeCell ref="A359:D359"/>
    <mergeCell ref="A360:D360"/>
    <mergeCell ref="A361:D361"/>
    <mergeCell ref="A362:D362"/>
    <mergeCell ref="A363:D363"/>
    <mergeCell ref="A357:R357"/>
    <mergeCell ref="A328:A330"/>
    <mergeCell ref="B328:B330"/>
    <mergeCell ref="C328:J328"/>
    <mergeCell ref="K328:R328"/>
    <mergeCell ref="C329:D330"/>
    <mergeCell ref="E329:J329"/>
    <mergeCell ref="K329:L330"/>
    <mergeCell ref="M329:R329"/>
    <mergeCell ref="E330:F330"/>
    <mergeCell ref="G330:H330"/>
    <mergeCell ref="I330:J330"/>
    <mergeCell ref="M330:N330"/>
    <mergeCell ref="Q324:R324"/>
    <mergeCell ref="O330:P330"/>
    <mergeCell ref="Q330:R330"/>
    <mergeCell ref="Q333:R333"/>
    <mergeCell ref="C335:D335"/>
    <mergeCell ref="E335:F335"/>
    <mergeCell ref="G335:H335"/>
    <mergeCell ref="K336:L336"/>
    <mergeCell ref="M336:N336"/>
    <mergeCell ref="I336:J336"/>
    <mergeCell ref="G360:H360"/>
    <mergeCell ref="A289:R289"/>
    <mergeCell ref="C294:D294"/>
    <mergeCell ref="Q296:R296"/>
    <mergeCell ref="C311:D311"/>
    <mergeCell ref="A313:B313"/>
    <mergeCell ref="A334:B334"/>
    <mergeCell ref="A318:R318"/>
    <mergeCell ref="C319:D319"/>
    <mergeCell ref="E319:F319"/>
    <mergeCell ref="G319:H319"/>
    <mergeCell ref="I319:J319"/>
    <mergeCell ref="K319:L319"/>
    <mergeCell ref="M319:N319"/>
    <mergeCell ref="O319:P319"/>
    <mergeCell ref="Q319:R319"/>
    <mergeCell ref="O320:P320"/>
    <mergeCell ref="Q320:R320"/>
    <mergeCell ref="A320:B320"/>
    <mergeCell ref="C321:D321"/>
    <mergeCell ref="E321:F321"/>
    <mergeCell ref="G321:H321"/>
    <mergeCell ref="G320:H320"/>
    <mergeCell ref="I320:J320"/>
    <mergeCell ref="C324:D324"/>
    <mergeCell ref="E324:F324"/>
    <mergeCell ref="G324:H324"/>
    <mergeCell ref="I324:J324"/>
    <mergeCell ref="K324:L324"/>
    <mergeCell ref="M324:N324"/>
    <mergeCell ref="O324:P324"/>
    <mergeCell ref="Q327:R327"/>
    <mergeCell ref="K320:L320"/>
    <mergeCell ref="E312:F312"/>
    <mergeCell ref="G312:H312"/>
    <mergeCell ref="I312:J312"/>
    <mergeCell ref="K312:L312"/>
    <mergeCell ref="M312:N312"/>
    <mergeCell ref="C314:D314"/>
    <mergeCell ref="E314:F314"/>
    <mergeCell ref="G314:H314"/>
    <mergeCell ref="I314:J314"/>
    <mergeCell ref="K314:L314"/>
    <mergeCell ref="M314:N314"/>
    <mergeCell ref="G306:H306"/>
    <mergeCell ref="Q306:R306"/>
    <mergeCell ref="C315:D315"/>
    <mergeCell ref="E315:F315"/>
    <mergeCell ref="C284:D284"/>
    <mergeCell ref="C285:D285"/>
    <mergeCell ref="E284:F284"/>
    <mergeCell ref="E285:F285"/>
    <mergeCell ref="G284:H284"/>
    <mergeCell ref="G285:H285"/>
    <mergeCell ref="I284:J284"/>
    <mergeCell ref="I285:J285"/>
    <mergeCell ref="K284:L284"/>
    <mergeCell ref="K285:L285"/>
    <mergeCell ref="M284:N284"/>
    <mergeCell ref="M285:N285"/>
    <mergeCell ref="O284:P284"/>
    <mergeCell ref="Q284:R284"/>
    <mergeCell ref="O285:P285"/>
    <mergeCell ref="Q285:R285"/>
    <mergeCell ref="Q293:R293"/>
    <mergeCell ref="A307:A309"/>
    <mergeCell ref="B307:B309"/>
    <mergeCell ref="C307:J307"/>
    <mergeCell ref="K307:R307"/>
    <mergeCell ref="C308:D309"/>
    <mergeCell ref="E308:J308"/>
    <mergeCell ref="K308:L309"/>
    <mergeCell ref="M308:R308"/>
    <mergeCell ref="E309:F309"/>
    <mergeCell ref="G309:H309"/>
    <mergeCell ref="I309:J309"/>
    <mergeCell ref="M309:N309"/>
    <mergeCell ref="O309:P309"/>
    <mergeCell ref="Q309:R309"/>
    <mergeCell ref="C325:D325"/>
    <mergeCell ref="E325:F325"/>
    <mergeCell ref="G325:H325"/>
    <mergeCell ref="I325:J325"/>
    <mergeCell ref="K325:L325"/>
    <mergeCell ref="M325:N325"/>
    <mergeCell ref="O325:P325"/>
    <mergeCell ref="Q325:R325"/>
    <mergeCell ref="C316:D316"/>
    <mergeCell ref="E316:F316"/>
    <mergeCell ref="G316:H316"/>
    <mergeCell ref="I316:J316"/>
    <mergeCell ref="K316:L316"/>
    <mergeCell ref="M316:N316"/>
    <mergeCell ref="O316:P316"/>
    <mergeCell ref="Q316:R316"/>
    <mergeCell ref="I321:J321"/>
    <mergeCell ref="C320:D320"/>
    <mergeCell ref="K321:L321"/>
    <mergeCell ref="G317:H317"/>
    <mergeCell ref="I317:J317"/>
    <mergeCell ref="K317:L317"/>
    <mergeCell ref="M317:N317"/>
    <mergeCell ref="O317:P317"/>
    <mergeCell ref="Q317:R317"/>
    <mergeCell ref="A310:R310"/>
    <mergeCell ref="A311:B311"/>
    <mergeCell ref="O312:P312"/>
    <mergeCell ref="Q312:R312"/>
    <mergeCell ref="G315:H315"/>
    <mergeCell ref="I315:J315"/>
    <mergeCell ref="K315:L315"/>
    <mergeCell ref="M315:N315"/>
    <mergeCell ref="O315:P315"/>
    <mergeCell ref="Q315:R315"/>
    <mergeCell ref="M321:N321"/>
    <mergeCell ref="O321:P321"/>
    <mergeCell ref="Q321:R321"/>
    <mergeCell ref="C317:D317"/>
    <mergeCell ref="E317:F317"/>
    <mergeCell ref="O314:P314"/>
    <mergeCell ref="Q314:R314"/>
    <mergeCell ref="E320:F320"/>
    <mergeCell ref="E311:F311"/>
    <mergeCell ref="G311:H311"/>
    <mergeCell ref="I311:J311"/>
    <mergeCell ref="K311:L311"/>
    <mergeCell ref="M311:N311"/>
    <mergeCell ref="O311:P311"/>
    <mergeCell ref="Q311:R311"/>
    <mergeCell ref="C312:D312"/>
    <mergeCell ref="Q283:R283"/>
    <mergeCell ref="M287:N287"/>
    <mergeCell ref="O287:P287"/>
    <mergeCell ref="Q287:R287"/>
    <mergeCell ref="A283:A286"/>
    <mergeCell ref="C286:D286"/>
    <mergeCell ref="E286:F286"/>
    <mergeCell ref="G286:H286"/>
    <mergeCell ref="I286:J286"/>
    <mergeCell ref="K286:L286"/>
    <mergeCell ref="M286:N286"/>
    <mergeCell ref="O286:P286"/>
    <mergeCell ref="Q286:R286"/>
    <mergeCell ref="C281:D282"/>
    <mergeCell ref="C287:D287"/>
    <mergeCell ref="B280:B282"/>
    <mergeCell ref="A280:A282"/>
    <mergeCell ref="E281:J281"/>
    <mergeCell ref="E282:F282"/>
    <mergeCell ref="G282:H282"/>
    <mergeCell ref="C280:J280"/>
    <mergeCell ref="K280:R280"/>
    <mergeCell ref="K281:L282"/>
    <mergeCell ref="K283:L283"/>
    <mergeCell ref="I282:J282"/>
    <mergeCell ref="M281:R281"/>
    <mergeCell ref="Q282:R282"/>
    <mergeCell ref="M282:N282"/>
    <mergeCell ref="O282:P282"/>
    <mergeCell ref="C283:D283"/>
    <mergeCell ref="E283:F283"/>
    <mergeCell ref="G283:H283"/>
    <mergeCell ref="I283:J283"/>
    <mergeCell ref="G275:H275"/>
    <mergeCell ref="I275:J275"/>
    <mergeCell ref="K275:L275"/>
    <mergeCell ref="M275:N275"/>
    <mergeCell ref="O275:P275"/>
    <mergeCell ref="G287:H287"/>
    <mergeCell ref="I287:J287"/>
    <mergeCell ref="K287:L287"/>
    <mergeCell ref="O213:P213"/>
    <mergeCell ref="O214:P214"/>
    <mergeCell ref="O215:P215"/>
    <mergeCell ref="K237:L237"/>
    <mergeCell ref="C251:D251"/>
    <mergeCell ref="E251:F251"/>
    <mergeCell ref="G251:H251"/>
    <mergeCell ref="I251:J251"/>
    <mergeCell ref="K251:L251"/>
    <mergeCell ref="M251:N251"/>
    <mergeCell ref="O251:P251"/>
    <mergeCell ref="C224:D224"/>
    <mergeCell ref="E224:F224"/>
    <mergeCell ref="G224:H224"/>
    <mergeCell ref="I224:J224"/>
    <mergeCell ref="E287:F287"/>
    <mergeCell ref="M283:N283"/>
    <mergeCell ref="O283:P283"/>
    <mergeCell ref="C220:D220"/>
    <mergeCell ref="O274:P274"/>
    <mergeCell ref="I227:J227"/>
    <mergeCell ref="K227:L227"/>
    <mergeCell ref="R219:S219"/>
    <mergeCell ref="R220:S220"/>
    <mergeCell ref="R221:S221"/>
    <mergeCell ref="R222:S222"/>
    <mergeCell ref="R223:S223"/>
    <mergeCell ref="R224:S224"/>
    <mergeCell ref="R225:S225"/>
    <mergeCell ref="R226:S226"/>
    <mergeCell ref="R227:S227"/>
    <mergeCell ref="R228:S228"/>
    <mergeCell ref="Q229:R229"/>
    <mergeCell ref="S229:T229"/>
    <mergeCell ref="A185:P185"/>
    <mergeCell ref="A208:N208"/>
    <mergeCell ref="R214:S214"/>
    <mergeCell ref="R215:S215"/>
    <mergeCell ref="R216:S216"/>
    <mergeCell ref="I225:J225"/>
    <mergeCell ref="K225:L225"/>
    <mergeCell ref="M225:N225"/>
    <mergeCell ref="I223:J223"/>
    <mergeCell ref="K223:L223"/>
    <mergeCell ref="M223:N223"/>
    <mergeCell ref="K222:L222"/>
    <mergeCell ref="M222:N222"/>
    <mergeCell ref="C223:D223"/>
    <mergeCell ref="E223:F223"/>
    <mergeCell ref="G223:H223"/>
    <mergeCell ref="C214:D214"/>
    <mergeCell ref="G279:H279"/>
    <mergeCell ref="Q279:R279"/>
    <mergeCell ref="K224:L224"/>
    <mergeCell ref="M224:N224"/>
    <mergeCell ref="C225:D225"/>
    <mergeCell ref="E225:F225"/>
    <mergeCell ref="G225:H225"/>
    <mergeCell ref="I218:J218"/>
    <mergeCell ref="K218:L218"/>
    <mergeCell ref="M218:N218"/>
    <mergeCell ref="C219:D219"/>
    <mergeCell ref="E219:F219"/>
    <mergeCell ref="G219:H219"/>
    <mergeCell ref="I219:J219"/>
    <mergeCell ref="K219:L219"/>
    <mergeCell ref="M219:N219"/>
    <mergeCell ref="C228:D228"/>
    <mergeCell ref="E228:F228"/>
    <mergeCell ref="G228:H228"/>
    <mergeCell ref="I228:J228"/>
    <mergeCell ref="K228:L228"/>
    <mergeCell ref="M228:N228"/>
    <mergeCell ref="C229:D229"/>
    <mergeCell ref="E229:F229"/>
    <mergeCell ref="G229:H229"/>
    <mergeCell ref="I229:J229"/>
    <mergeCell ref="K229:L229"/>
    <mergeCell ref="M229:N229"/>
    <mergeCell ref="O228:P228"/>
    <mergeCell ref="O229:P229"/>
    <mergeCell ref="O227:P227"/>
    <mergeCell ref="I268:J268"/>
    <mergeCell ref="I269:J269"/>
    <mergeCell ref="O259:P259"/>
    <mergeCell ref="O235:P235"/>
    <mergeCell ref="K239:L239"/>
    <mergeCell ref="M239:N239"/>
    <mergeCell ref="O239:P239"/>
    <mergeCell ref="O240:P240"/>
    <mergeCell ref="O236:P236"/>
    <mergeCell ref="O250:P250"/>
    <mergeCell ref="G238:H238"/>
    <mergeCell ref="C239:D239"/>
    <mergeCell ref="E239:F239"/>
    <mergeCell ref="G239:H239"/>
    <mergeCell ref="C227:D227"/>
    <mergeCell ref="E227:F227"/>
    <mergeCell ref="G227:H227"/>
    <mergeCell ref="I270:J270"/>
    <mergeCell ref="I263:J263"/>
    <mergeCell ref="C265:D265"/>
    <mergeCell ref="E265:F265"/>
    <mergeCell ref="E264:F264"/>
    <mergeCell ref="C263:D263"/>
    <mergeCell ref="E263:F263"/>
    <mergeCell ref="I241:J241"/>
    <mergeCell ref="I242:J242"/>
    <mergeCell ref="I243:J243"/>
    <mergeCell ref="I244:J244"/>
    <mergeCell ref="C244:D244"/>
    <mergeCell ref="E244:F244"/>
    <mergeCell ref="G244:H244"/>
    <mergeCell ref="C243:D243"/>
    <mergeCell ref="E243:F243"/>
    <mergeCell ref="I271:J271"/>
    <mergeCell ref="I272:J272"/>
    <mergeCell ref="I273:J273"/>
    <mergeCell ref="C240:D240"/>
    <mergeCell ref="I250:J250"/>
    <mergeCell ref="K250:L250"/>
    <mergeCell ref="I264:J264"/>
    <mergeCell ref="I265:J265"/>
    <mergeCell ref="I266:J266"/>
    <mergeCell ref="I267:J267"/>
    <mergeCell ref="G274:H274"/>
    <mergeCell ref="I274:J274"/>
    <mergeCell ref="K274:L274"/>
    <mergeCell ref="M274:N274"/>
    <mergeCell ref="K261:L261"/>
    <mergeCell ref="K259:L259"/>
    <mergeCell ref="M259:N259"/>
    <mergeCell ref="K240:L240"/>
    <mergeCell ref="M240:N240"/>
    <mergeCell ref="K241:L241"/>
    <mergeCell ref="M241:N241"/>
    <mergeCell ref="M250:N250"/>
    <mergeCell ref="K242:L242"/>
    <mergeCell ref="M242:N242"/>
    <mergeCell ref="E240:F240"/>
    <mergeCell ref="G240:H240"/>
    <mergeCell ref="G261:H261"/>
    <mergeCell ref="K258:P258"/>
    <mergeCell ref="G259:H259"/>
    <mergeCell ref="K263:L263"/>
    <mergeCell ref="M263:N263"/>
    <mergeCell ref="I262:J262"/>
    <mergeCell ref="E214:F214"/>
    <mergeCell ref="G214:H214"/>
    <mergeCell ref="I214:J214"/>
    <mergeCell ref="K214:L214"/>
    <mergeCell ref="M214:N214"/>
    <mergeCell ref="C218:D218"/>
    <mergeCell ref="E218:F218"/>
    <mergeCell ref="G218:H218"/>
    <mergeCell ref="C215:D215"/>
    <mergeCell ref="E215:F215"/>
    <mergeCell ref="G215:H215"/>
    <mergeCell ref="I215:J215"/>
    <mergeCell ref="K215:L215"/>
    <mergeCell ref="M215:N215"/>
    <mergeCell ref="C216:D216"/>
    <mergeCell ref="R207:S207"/>
    <mergeCell ref="O211:P211"/>
    <mergeCell ref="Q211:R211"/>
    <mergeCell ref="S211:T211"/>
    <mergeCell ref="R217:S217"/>
    <mergeCell ref="R218:S218"/>
    <mergeCell ref="C205:D205"/>
    <mergeCell ref="E205:F205"/>
    <mergeCell ref="G205:H205"/>
    <mergeCell ref="I205:J205"/>
    <mergeCell ref="K205:L205"/>
    <mergeCell ref="M205:N205"/>
    <mergeCell ref="C213:D213"/>
    <mergeCell ref="E213:F213"/>
    <mergeCell ref="G213:H213"/>
    <mergeCell ref="I213:J213"/>
    <mergeCell ref="K213:L213"/>
    <mergeCell ref="M213:N213"/>
    <mergeCell ref="R213:S213"/>
    <mergeCell ref="M212:N212"/>
    <mergeCell ref="C202:D202"/>
    <mergeCell ref="E202:F202"/>
    <mergeCell ref="G202:H202"/>
    <mergeCell ref="I202:J202"/>
    <mergeCell ref="O205:P205"/>
    <mergeCell ref="R205:S205"/>
    <mergeCell ref="A209:A211"/>
    <mergeCell ref="B209:B211"/>
    <mergeCell ref="C211:D211"/>
    <mergeCell ref="E211:F211"/>
    <mergeCell ref="K211:L211"/>
    <mergeCell ref="Q209:T209"/>
    <mergeCell ref="Q210:T210"/>
    <mergeCell ref="M211:N211"/>
    <mergeCell ref="C209:H209"/>
    <mergeCell ref="I209:J211"/>
    <mergeCell ref="K209:P209"/>
    <mergeCell ref="C210:H210"/>
    <mergeCell ref="K210:P210"/>
    <mergeCell ref="C206:D206"/>
    <mergeCell ref="E206:F206"/>
    <mergeCell ref="G206:H206"/>
    <mergeCell ref="I206:J206"/>
    <mergeCell ref="K206:L206"/>
    <mergeCell ref="M206:N206"/>
    <mergeCell ref="R206:S206"/>
    <mergeCell ref="C207:D207"/>
    <mergeCell ref="E207:F207"/>
    <mergeCell ref="G207:H207"/>
    <mergeCell ref="I207:J207"/>
    <mergeCell ref="K207:L207"/>
    <mergeCell ref="M207:N207"/>
    <mergeCell ref="O197:P197"/>
    <mergeCell ref="O198:P198"/>
    <mergeCell ref="O199:P199"/>
    <mergeCell ref="O200:P200"/>
    <mergeCell ref="C203:D203"/>
    <mergeCell ref="E203:F203"/>
    <mergeCell ref="G203:H203"/>
    <mergeCell ref="I203:J203"/>
    <mergeCell ref="K203:L203"/>
    <mergeCell ref="M203:N203"/>
    <mergeCell ref="O203:P203"/>
    <mergeCell ref="R203:S203"/>
    <mergeCell ref="C204:D204"/>
    <mergeCell ref="E204:F204"/>
    <mergeCell ref="G204:H204"/>
    <mergeCell ref="I204:J204"/>
    <mergeCell ref="K204:L204"/>
    <mergeCell ref="M204:N204"/>
    <mergeCell ref="C200:D200"/>
    <mergeCell ref="E200:F200"/>
    <mergeCell ref="G200:H200"/>
    <mergeCell ref="I200:J200"/>
    <mergeCell ref="K200:L200"/>
    <mergeCell ref="M200:N200"/>
    <mergeCell ref="R200:S200"/>
    <mergeCell ref="C201:D201"/>
    <mergeCell ref="E201:F201"/>
    <mergeCell ref="G201:H201"/>
    <mergeCell ref="I201:J201"/>
    <mergeCell ref="K201:L201"/>
    <mergeCell ref="M201:N201"/>
    <mergeCell ref="R201:S201"/>
    <mergeCell ref="G196:H196"/>
    <mergeCell ref="I196:J196"/>
    <mergeCell ref="K196:L196"/>
    <mergeCell ref="M196:N196"/>
    <mergeCell ref="R196:S196"/>
    <mergeCell ref="O194:P194"/>
    <mergeCell ref="O195:P195"/>
    <mergeCell ref="O196:P196"/>
    <mergeCell ref="K202:L202"/>
    <mergeCell ref="M202:N202"/>
    <mergeCell ref="R202:S202"/>
    <mergeCell ref="C197:D197"/>
    <mergeCell ref="E197:F197"/>
    <mergeCell ref="G197:H197"/>
    <mergeCell ref="I197:J197"/>
    <mergeCell ref="K197:L197"/>
    <mergeCell ref="M197:N197"/>
    <mergeCell ref="R197:S197"/>
    <mergeCell ref="C198:D198"/>
    <mergeCell ref="E198:F198"/>
    <mergeCell ref="G198:H198"/>
    <mergeCell ref="I198:J198"/>
    <mergeCell ref="K198:L198"/>
    <mergeCell ref="M198:N198"/>
    <mergeCell ref="R198:S198"/>
    <mergeCell ref="C199:D199"/>
    <mergeCell ref="E199:F199"/>
    <mergeCell ref="G199:H199"/>
    <mergeCell ref="I199:J199"/>
    <mergeCell ref="K199:L199"/>
    <mergeCell ref="M199:N199"/>
    <mergeCell ref="R199:S199"/>
    <mergeCell ref="I191:J191"/>
    <mergeCell ref="K191:L191"/>
    <mergeCell ref="M191:N191"/>
    <mergeCell ref="C192:D192"/>
    <mergeCell ref="E192:F192"/>
    <mergeCell ref="G192:H192"/>
    <mergeCell ref="I192:J192"/>
    <mergeCell ref="K192:L192"/>
    <mergeCell ref="M192:N192"/>
    <mergeCell ref="C193:D193"/>
    <mergeCell ref="E193:F193"/>
    <mergeCell ref="G193:H193"/>
    <mergeCell ref="I193:J193"/>
    <mergeCell ref="G194:H194"/>
    <mergeCell ref="I194:J194"/>
    <mergeCell ref="K194:L194"/>
    <mergeCell ref="M194:N194"/>
    <mergeCell ref="C264:D264"/>
    <mergeCell ref="E222:F222"/>
    <mergeCell ref="G222:H222"/>
    <mergeCell ref="I222:J222"/>
    <mergeCell ref="I226:J226"/>
    <mergeCell ref="K226:L226"/>
    <mergeCell ref="M226:N226"/>
    <mergeCell ref="O216:P216"/>
    <mergeCell ref="O217:P217"/>
    <mergeCell ref="O218:P218"/>
    <mergeCell ref="C217:D217"/>
    <mergeCell ref="E217:F217"/>
    <mergeCell ref="G217:H217"/>
    <mergeCell ref="I217:J217"/>
    <mergeCell ref="K217:L217"/>
    <mergeCell ref="M217:N217"/>
    <mergeCell ref="I216:J216"/>
    <mergeCell ref="K216:L216"/>
    <mergeCell ref="M216:N216"/>
    <mergeCell ref="E216:F216"/>
    <mergeCell ref="G216:H216"/>
    <mergeCell ref="I221:J221"/>
    <mergeCell ref="K221:L221"/>
    <mergeCell ref="M221:N221"/>
    <mergeCell ref="O219:P219"/>
    <mergeCell ref="O220:P220"/>
    <mergeCell ref="O221:P221"/>
    <mergeCell ref="M220:N220"/>
    <mergeCell ref="M227:N227"/>
    <mergeCell ref="A187:A189"/>
    <mergeCell ref="B187:B189"/>
    <mergeCell ref="C189:D189"/>
    <mergeCell ref="E189:F189"/>
    <mergeCell ref="C187:H187"/>
    <mergeCell ref="I187:J189"/>
    <mergeCell ref="K187:P187"/>
    <mergeCell ref="Q187:Q189"/>
    <mergeCell ref="R187:S189"/>
    <mergeCell ref="C188:H188"/>
    <mergeCell ref="K188:P188"/>
    <mergeCell ref="G189:H189"/>
    <mergeCell ref="K189:L189"/>
    <mergeCell ref="M189:N189"/>
    <mergeCell ref="C190:D190"/>
    <mergeCell ref="O225:P225"/>
    <mergeCell ref="R191:S191"/>
    <mergeCell ref="R192:S192"/>
    <mergeCell ref="K193:L193"/>
    <mergeCell ref="M193:N193"/>
    <mergeCell ref="R193:S193"/>
    <mergeCell ref="O193:P193"/>
    <mergeCell ref="O191:P191"/>
    <mergeCell ref="O192:P192"/>
    <mergeCell ref="C194:D194"/>
    <mergeCell ref="E194:F194"/>
    <mergeCell ref="O223:P223"/>
    <mergeCell ref="O224:P224"/>
    <mergeCell ref="C222:D222"/>
    <mergeCell ref="C191:D191"/>
    <mergeCell ref="E191:F191"/>
    <mergeCell ref="G191:H191"/>
    <mergeCell ref="E242:F242"/>
    <mergeCell ref="G242:H242"/>
    <mergeCell ref="C241:D241"/>
    <mergeCell ref="E241:F241"/>
    <mergeCell ref="G241:H241"/>
    <mergeCell ref="I245:J245"/>
    <mergeCell ref="I246:J246"/>
    <mergeCell ref="C262:D262"/>
    <mergeCell ref="E262:F262"/>
    <mergeCell ref="C261:D261"/>
    <mergeCell ref="E261:F261"/>
    <mergeCell ref="C260:D260"/>
    <mergeCell ref="E260:F260"/>
    <mergeCell ref="E276:F276"/>
    <mergeCell ref="C273:D273"/>
    <mergeCell ref="E273:F273"/>
    <mergeCell ref="C272:D272"/>
    <mergeCell ref="E272:F272"/>
    <mergeCell ref="C271:D271"/>
    <mergeCell ref="E271:F271"/>
    <mergeCell ref="C270:D270"/>
    <mergeCell ref="E270:F270"/>
    <mergeCell ref="C269:D269"/>
    <mergeCell ref="E269:F269"/>
    <mergeCell ref="C268:D268"/>
    <mergeCell ref="E268:F268"/>
    <mergeCell ref="C267:D267"/>
    <mergeCell ref="E267:F267"/>
    <mergeCell ref="C266:D266"/>
    <mergeCell ref="E266:F266"/>
    <mergeCell ref="G276:H276"/>
    <mergeCell ref="I276:J276"/>
    <mergeCell ref="L124:M124"/>
    <mergeCell ref="L137:M137"/>
    <mergeCell ref="O134:P134"/>
    <mergeCell ref="Q134:R134"/>
    <mergeCell ref="S134:T134"/>
    <mergeCell ref="O136:P136"/>
    <mergeCell ref="Q136:R136"/>
    <mergeCell ref="B136:F136"/>
    <mergeCell ref="H136:I136"/>
    <mergeCell ref="J136:K136"/>
    <mergeCell ref="L136:M136"/>
    <mergeCell ref="B134:F134"/>
    <mergeCell ref="H124:I124"/>
    <mergeCell ref="J124:K124"/>
    <mergeCell ref="H137:I137"/>
    <mergeCell ref="J137:K137"/>
    <mergeCell ref="L134:M134"/>
    <mergeCell ref="O124:P124"/>
    <mergeCell ref="Q124:R124"/>
    <mergeCell ref="B126:F126"/>
    <mergeCell ref="H126:I126"/>
    <mergeCell ref="J126:K126"/>
    <mergeCell ref="L126:M126"/>
    <mergeCell ref="O126:P126"/>
    <mergeCell ref="Q126:R126"/>
    <mergeCell ref="S126:T126"/>
    <mergeCell ref="B128:F128"/>
    <mergeCell ref="H128:I128"/>
    <mergeCell ref="J128:K128"/>
    <mergeCell ref="L128:M128"/>
    <mergeCell ref="O128:P128"/>
    <mergeCell ref="Q128:R128"/>
    <mergeCell ref="B73:F73"/>
    <mergeCell ref="H73:I73"/>
    <mergeCell ref="H134:I134"/>
    <mergeCell ref="J134:K134"/>
    <mergeCell ref="S125:T125"/>
    <mergeCell ref="O127:P127"/>
    <mergeCell ref="Q127:R127"/>
    <mergeCell ref="S127:T127"/>
    <mergeCell ref="B139:F139"/>
    <mergeCell ref="H139:I139"/>
    <mergeCell ref="J139:K139"/>
    <mergeCell ref="L139:M139"/>
    <mergeCell ref="B137:F137"/>
    <mergeCell ref="B133:F133"/>
    <mergeCell ref="H133:I133"/>
    <mergeCell ref="J133:K133"/>
    <mergeCell ref="L133:M133"/>
    <mergeCell ref="B132:F132"/>
    <mergeCell ref="H132:I132"/>
    <mergeCell ref="J132:K132"/>
    <mergeCell ref="S136:T136"/>
    <mergeCell ref="O137:P137"/>
    <mergeCell ref="Q137:R137"/>
    <mergeCell ref="O133:P133"/>
    <mergeCell ref="Q133:R133"/>
    <mergeCell ref="S133:T133"/>
    <mergeCell ref="S137:T137"/>
    <mergeCell ref="Q121:R121"/>
    <mergeCell ref="S121:T121"/>
    <mergeCell ref="O122:P122"/>
    <mergeCell ref="Q122:R122"/>
    <mergeCell ref="L132:M132"/>
    <mergeCell ref="O69:P69"/>
    <mergeCell ref="Q69:R69"/>
    <mergeCell ref="S69:T69"/>
    <mergeCell ref="B70:F70"/>
    <mergeCell ref="H70:I70"/>
    <mergeCell ref="J70:K70"/>
    <mergeCell ref="L70:M70"/>
    <mergeCell ref="O70:P70"/>
    <mergeCell ref="Q70:R70"/>
    <mergeCell ref="S70:T70"/>
    <mergeCell ref="B71:F71"/>
    <mergeCell ref="H71:I71"/>
    <mergeCell ref="J71:K71"/>
    <mergeCell ref="L71:M71"/>
    <mergeCell ref="L118:M118"/>
    <mergeCell ref="O71:P71"/>
    <mergeCell ref="Q71:R71"/>
    <mergeCell ref="S71:T71"/>
    <mergeCell ref="B72:F72"/>
    <mergeCell ref="H72:I72"/>
    <mergeCell ref="J72:K72"/>
    <mergeCell ref="L72:M72"/>
    <mergeCell ref="O72:P72"/>
    <mergeCell ref="Q72:R72"/>
    <mergeCell ref="J73:K73"/>
    <mergeCell ref="L73:M73"/>
    <mergeCell ref="O73:P73"/>
    <mergeCell ref="Q73:R73"/>
    <mergeCell ref="S73:T73"/>
    <mergeCell ref="B74:F74"/>
    <mergeCell ref="H74:I74"/>
    <mergeCell ref="S72:T72"/>
    <mergeCell ref="J15:K15"/>
    <mergeCell ref="B16:F16"/>
    <mergeCell ref="H16:I16"/>
    <mergeCell ref="J16:K16"/>
    <mergeCell ref="L16:M16"/>
    <mergeCell ref="O16:P16"/>
    <mergeCell ref="Q16:R16"/>
    <mergeCell ref="L15:M15"/>
    <mergeCell ref="O15:P15"/>
    <mergeCell ref="Q15:R15"/>
    <mergeCell ref="S15:T15"/>
    <mergeCell ref="B14:F14"/>
    <mergeCell ref="H14:I14"/>
    <mergeCell ref="J14:K14"/>
    <mergeCell ref="B15:F15"/>
    <mergeCell ref="H15:I15"/>
    <mergeCell ref="O20:P20"/>
    <mergeCell ref="Q20:R20"/>
    <mergeCell ref="S20:T20"/>
    <mergeCell ref="B19:F19"/>
    <mergeCell ref="H19:I19"/>
    <mergeCell ref="J19:K19"/>
    <mergeCell ref="L19:M19"/>
    <mergeCell ref="O19:P19"/>
    <mergeCell ref="Q19:R19"/>
    <mergeCell ref="S16:T16"/>
    <mergeCell ref="B17:F17"/>
    <mergeCell ref="B18:F18"/>
    <mergeCell ref="H18:I18"/>
    <mergeCell ref="J18:K18"/>
    <mergeCell ref="L18:M18"/>
    <mergeCell ref="O18:P18"/>
    <mergeCell ref="G12:G13"/>
    <mergeCell ref="N10:T11"/>
    <mergeCell ref="N12:N13"/>
    <mergeCell ref="J13:K13"/>
    <mergeCell ref="L13:M13"/>
    <mergeCell ref="O13:P13"/>
    <mergeCell ref="Q13:R13"/>
    <mergeCell ref="A8:T8"/>
    <mergeCell ref="A6:T6"/>
    <mergeCell ref="A7:T7"/>
    <mergeCell ref="S13:T13"/>
    <mergeCell ref="G10:M11"/>
    <mergeCell ref="L14:M14"/>
    <mergeCell ref="O14:P14"/>
    <mergeCell ref="Q14:R14"/>
    <mergeCell ref="O12:T12"/>
    <mergeCell ref="H13:I13"/>
    <mergeCell ref="L9:M9"/>
    <mergeCell ref="A10:A13"/>
    <mergeCell ref="S9:T9"/>
    <mergeCell ref="B10:F13"/>
    <mergeCell ref="H12:M12"/>
    <mergeCell ref="S14:T14"/>
    <mergeCell ref="S19:T19"/>
    <mergeCell ref="B20:F20"/>
    <mergeCell ref="H20:I20"/>
    <mergeCell ref="J20:K20"/>
    <mergeCell ref="L20:M20"/>
    <mergeCell ref="S28:T28"/>
    <mergeCell ref="H17:I17"/>
    <mergeCell ref="J17:K17"/>
    <mergeCell ref="L17:M17"/>
    <mergeCell ref="O17:P17"/>
    <mergeCell ref="Q17:R17"/>
    <mergeCell ref="S17:T17"/>
    <mergeCell ref="O25:P25"/>
    <mergeCell ref="Q25:R25"/>
    <mergeCell ref="S22:T22"/>
    <mergeCell ref="B24:F24"/>
    <mergeCell ref="H24:I24"/>
    <mergeCell ref="J24:K24"/>
    <mergeCell ref="L24:M24"/>
    <mergeCell ref="O24:P24"/>
    <mergeCell ref="Q24:R24"/>
    <mergeCell ref="S24:T24"/>
    <mergeCell ref="B22:F22"/>
    <mergeCell ref="H22:I22"/>
    <mergeCell ref="J22:K22"/>
    <mergeCell ref="L22:M22"/>
    <mergeCell ref="O22:P22"/>
    <mergeCell ref="Q22:R22"/>
    <mergeCell ref="Q18:R18"/>
    <mergeCell ref="S18:T18"/>
    <mergeCell ref="B21:F21"/>
    <mergeCell ref="H21:I21"/>
    <mergeCell ref="B29:F29"/>
    <mergeCell ref="H29:I29"/>
    <mergeCell ref="J29:K29"/>
    <mergeCell ref="L29:M29"/>
    <mergeCell ref="O29:P29"/>
    <mergeCell ref="Q29:R29"/>
    <mergeCell ref="S29:T29"/>
    <mergeCell ref="B28:F28"/>
    <mergeCell ref="H28:I28"/>
    <mergeCell ref="J28:K28"/>
    <mergeCell ref="L28:M28"/>
    <mergeCell ref="O28:P28"/>
    <mergeCell ref="Q28:R28"/>
    <mergeCell ref="B26:F26"/>
    <mergeCell ref="H26:I26"/>
    <mergeCell ref="J26:K26"/>
    <mergeCell ref="L26:M26"/>
    <mergeCell ref="O26:P26"/>
    <mergeCell ref="Q26:R26"/>
    <mergeCell ref="S26:T26"/>
    <mergeCell ref="S30:T30"/>
    <mergeCell ref="B31:F31"/>
    <mergeCell ref="H31:I31"/>
    <mergeCell ref="J31:K31"/>
    <mergeCell ref="L31:M31"/>
    <mergeCell ref="O31:P31"/>
    <mergeCell ref="Q31:R31"/>
    <mergeCell ref="S31:T31"/>
    <mergeCell ref="B30:F30"/>
    <mergeCell ref="H30:I30"/>
    <mergeCell ref="J30:K30"/>
    <mergeCell ref="L30:M30"/>
    <mergeCell ref="O30:P30"/>
    <mergeCell ref="Q30:R30"/>
    <mergeCell ref="S32:T32"/>
    <mergeCell ref="B33:F33"/>
    <mergeCell ref="H33:I33"/>
    <mergeCell ref="J33:K33"/>
    <mergeCell ref="L33:M33"/>
    <mergeCell ref="O33:P33"/>
    <mergeCell ref="Q33:R33"/>
    <mergeCell ref="S33:T33"/>
    <mergeCell ref="B32:F32"/>
    <mergeCell ref="H32:I32"/>
    <mergeCell ref="J32:K32"/>
    <mergeCell ref="L32:M32"/>
    <mergeCell ref="O32:P32"/>
    <mergeCell ref="Q32:R32"/>
    <mergeCell ref="S34:T34"/>
    <mergeCell ref="B35:F35"/>
    <mergeCell ref="H35:I35"/>
    <mergeCell ref="J35:K35"/>
    <mergeCell ref="L35:M35"/>
    <mergeCell ref="O35:P35"/>
    <mergeCell ref="Q35:R35"/>
    <mergeCell ref="S35:T35"/>
    <mergeCell ref="B34:F34"/>
    <mergeCell ref="H34:I34"/>
    <mergeCell ref="J34:K34"/>
    <mergeCell ref="L34:M34"/>
    <mergeCell ref="O34:P34"/>
    <mergeCell ref="Q34:R34"/>
    <mergeCell ref="S36:T36"/>
    <mergeCell ref="B37:F37"/>
    <mergeCell ref="H37:I37"/>
    <mergeCell ref="J37:K37"/>
    <mergeCell ref="L37:M37"/>
    <mergeCell ref="O37:P37"/>
    <mergeCell ref="Q37:R37"/>
    <mergeCell ref="S37:T37"/>
    <mergeCell ref="B36:F36"/>
    <mergeCell ref="H36:I36"/>
    <mergeCell ref="J36:K36"/>
    <mergeCell ref="L36:M36"/>
    <mergeCell ref="O36:P36"/>
    <mergeCell ref="Q36:R36"/>
    <mergeCell ref="Q48:R48"/>
    <mergeCell ref="B47:F47"/>
    <mergeCell ref="H47:I47"/>
    <mergeCell ref="J47:K47"/>
    <mergeCell ref="L47:M47"/>
    <mergeCell ref="O47:P47"/>
    <mergeCell ref="Q47:R47"/>
    <mergeCell ref="S47:T47"/>
    <mergeCell ref="S38:T38"/>
    <mergeCell ref="B39:F39"/>
    <mergeCell ref="H39:I39"/>
    <mergeCell ref="J39:K39"/>
    <mergeCell ref="L39:M39"/>
    <mergeCell ref="O39:P39"/>
    <mergeCell ref="Q39:R39"/>
    <mergeCell ref="S39:T39"/>
    <mergeCell ref="B38:F38"/>
    <mergeCell ref="H38:I38"/>
    <mergeCell ref="J38:K38"/>
    <mergeCell ref="L38:M38"/>
    <mergeCell ref="O38:P38"/>
    <mergeCell ref="Q38:R38"/>
    <mergeCell ref="S41:T41"/>
    <mergeCell ref="B43:F43"/>
    <mergeCell ref="H43:I43"/>
    <mergeCell ref="J43:K43"/>
    <mergeCell ref="L43:M43"/>
    <mergeCell ref="O43:P43"/>
    <mergeCell ref="Q43:R43"/>
    <mergeCell ref="S43:T43"/>
    <mergeCell ref="B41:F41"/>
    <mergeCell ref="H41:I41"/>
    <mergeCell ref="L57:M57"/>
    <mergeCell ref="O57:P57"/>
    <mergeCell ref="Q57:R57"/>
    <mergeCell ref="S51:T51"/>
    <mergeCell ref="B52:F52"/>
    <mergeCell ref="H52:I52"/>
    <mergeCell ref="J52:K52"/>
    <mergeCell ref="L52:M52"/>
    <mergeCell ref="O52:P52"/>
    <mergeCell ref="Q52:R52"/>
    <mergeCell ref="S52:T52"/>
    <mergeCell ref="B51:F51"/>
    <mergeCell ref="H51:I51"/>
    <mergeCell ref="J51:K51"/>
    <mergeCell ref="L51:M51"/>
    <mergeCell ref="O51:P51"/>
    <mergeCell ref="Q51:R51"/>
    <mergeCell ref="S53:T53"/>
    <mergeCell ref="B54:F54"/>
    <mergeCell ref="H54:I54"/>
    <mergeCell ref="J54:K54"/>
    <mergeCell ref="L54:M54"/>
    <mergeCell ref="O54:P54"/>
    <mergeCell ref="Q54:R54"/>
    <mergeCell ref="S54:T54"/>
    <mergeCell ref="B53:F53"/>
    <mergeCell ref="H53:I53"/>
    <mergeCell ref="J53:K53"/>
    <mergeCell ref="L53:M53"/>
    <mergeCell ref="O53:P53"/>
    <mergeCell ref="Q53:R53"/>
    <mergeCell ref="S59:T59"/>
    <mergeCell ref="B59:F59"/>
    <mergeCell ref="H59:I59"/>
    <mergeCell ref="J59:K59"/>
    <mergeCell ref="L59:M59"/>
    <mergeCell ref="O59:P59"/>
    <mergeCell ref="Q59:R59"/>
    <mergeCell ref="S55:T55"/>
    <mergeCell ref="B56:F56"/>
    <mergeCell ref="H56:I56"/>
    <mergeCell ref="J56:K56"/>
    <mergeCell ref="L56:M56"/>
    <mergeCell ref="O56:P56"/>
    <mergeCell ref="Q56:R56"/>
    <mergeCell ref="S56:T56"/>
    <mergeCell ref="B55:F55"/>
    <mergeCell ref="H55:I55"/>
    <mergeCell ref="J55:K55"/>
    <mergeCell ref="L55:M55"/>
    <mergeCell ref="O55:P55"/>
    <mergeCell ref="Q55:R55"/>
    <mergeCell ref="S57:T57"/>
    <mergeCell ref="B58:F58"/>
    <mergeCell ref="H58:I58"/>
    <mergeCell ref="J58:K58"/>
    <mergeCell ref="L58:M58"/>
    <mergeCell ref="O58:P58"/>
    <mergeCell ref="Q58:R58"/>
    <mergeCell ref="S58:T58"/>
    <mergeCell ref="B57:F57"/>
    <mergeCell ref="H57:I57"/>
    <mergeCell ref="J57:K57"/>
    <mergeCell ref="A119:A121"/>
    <mergeCell ref="B119:F121"/>
    <mergeCell ref="H120:M120"/>
    <mergeCell ref="J122:K122"/>
    <mergeCell ref="L122:M122"/>
    <mergeCell ref="G119:M119"/>
    <mergeCell ref="A117:T117"/>
    <mergeCell ref="S118:T118"/>
    <mergeCell ref="N119:T119"/>
    <mergeCell ref="N120:N121"/>
    <mergeCell ref="L129:M129"/>
    <mergeCell ref="B131:F131"/>
    <mergeCell ref="H131:I131"/>
    <mergeCell ref="J131:K131"/>
    <mergeCell ref="L131:M131"/>
    <mergeCell ref="B129:F129"/>
    <mergeCell ref="H129:I129"/>
    <mergeCell ref="J129:K129"/>
    <mergeCell ref="L125:M125"/>
    <mergeCell ref="B127:F127"/>
    <mergeCell ref="H127:I127"/>
    <mergeCell ref="J127:K127"/>
    <mergeCell ref="L127:M127"/>
    <mergeCell ref="B125:F125"/>
    <mergeCell ref="H125:I125"/>
    <mergeCell ref="J125:K125"/>
    <mergeCell ref="B124:F124"/>
    <mergeCell ref="O125:P125"/>
    <mergeCell ref="Q125:R125"/>
    <mergeCell ref="S124:T124"/>
    <mergeCell ref="O129:P129"/>
    <mergeCell ref="Q129:R129"/>
    <mergeCell ref="B233:B235"/>
    <mergeCell ref="I233:J235"/>
    <mergeCell ref="K235:L235"/>
    <mergeCell ref="O226:P226"/>
    <mergeCell ref="C226:D226"/>
    <mergeCell ref="E226:F226"/>
    <mergeCell ref="G226:H226"/>
    <mergeCell ref="R190:S190"/>
    <mergeCell ref="O212:P212"/>
    <mergeCell ref="Q212:R212"/>
    <mergeCell ref="S212:T212"/>
    <mergeCell ref="G211:H211"/>
    <mergeCell ref="G212:H212"/>
    <mergeCell ref="I212:J212"/>
    <mergeCell ref="K212:L212"/>
    <mergeCell ref="O207:P207"/>
    <mergeCell ref="O204:P204"/>
    <mergeCell ref="R204:S204"/>
    <mergeCell ref="O208:P208"/>
    <mergeCell ref="O201:P201"/>
    <mergeCell ref="O202:P202"/>
    <mergeCell ref="O206:P206"/>
    <mergeCell ref="R194:S194"/>
    <mergeCell ref="C195:D195"/>
    <mergeCell ref="E195:F195"/>
    <mergeCell ref="G195:H195"/>
    <mergeCell ref="I195:J195"/>
    <mergeCell ref="K195:L195"/>
    <mergeCell ref="O222:P222"/>
    <mergeCell ref="C221:D221"/>
    <mergeCell ref="E221:F221"/>
    <mergeCell ref="E220:F220"/>
    <mergeCell ref="A233:A235"/>
    <mergeCell ref="C234:H234"/>
    <mergeCell ref="C235:D235"/>
    <mergeCell ref="E235:F235"/>
    <mergeCell ref="C233:H233"/>
    <mergeCell ref="A257:A259"/>
    <mergeCell ref="C259:D259"/>
    <mergeCell ref="E259:F259"/>
    <mergeCell ref="C252:D252"/>
    <mergeCell ref="E252:F252"/>
    <mergeCell ref="G252:H252"/>
    <mergeCell ref="C248:D248"/>
    <mergeCell ref="E248:F248"/>
    <mergeCell ref="G248:H248"/>
    <mergeCell ref="C247:D247"/>
    <mergeCell ref="E247:F247"/>
    <mergeCell ref="G247:H247"/>
    <mergeCell ref="C246:D246"/>
    <mergeCell ref="E246:F246"/>
    <mergeCell ref="G246:H246"/>
    <mergeCell ref="C245:D245"/>
    <mergeCell ref="E245:F245"/>
    <mergeCell ref="B257:B259"/>
    <mergeCell ref="C249:D249"/>
    <mergeCell ref="E249:F249"/>
    <mergeCell ref="G249:H249"/>
    <mergeCell ref="C257:H257"/>
    <mergeCell ref="C238:D238"/>
    <mergeCell ref="C250:D250"/>
    <mergeCell ref="E250:F250"/>
    <mergeCell ref="G250:H250"/>
    <mergeCell ref="C258:H258"/>
    <mergeCell ref="C274:D274"/>
    <mergeCell ref="E274:F274"/>
    <mergeCell ref="C275:D275"/>
    <mergeCell ref="E275:F275"/>
    <mergeCell ref="C276:D276"/>
    <mergeCell ref="Q186:R186"/>
    <mergeCell ref="K234:P234"/>
    <mergeCell ref="M235:N235"/>
    <mergeCell ref="J186:K186"/>
    <mergeCell ref="O186:P186"/>
    <mergeCell ref="O131:P131"/>
    <mergeCell ref="Q131:R131"/>
    <mergeCell ref="S131:T131"/>
    <mergeCell ref="O132:P132"/>
    <mergeCell ref="Q132:R132"/>
    <mergeCell ref="S132:T132"/>
    <mergeCell ref="O144:P144"/>
    <mergeCell ref="Q144:R144"/>
    <mergeCell ref="S144:T144"/>
    <mergeCell ref="O145:P145"/>
    <mergeCell ref="Q145:R145"/>
    <mergeCell ref="S145:T145"/>
    <mergeCell ref="O139:P139"/>
    <mergeCell ref="Q139:R139"/>
    <mergeCell ref="S139:T139"/>
    <mergeCell ref="O141:P141"/>
    <mergeCell ref="Q141:R141"/>
    <mergeCell ref="S141:T141"/>
    <mergeCell ref="O143:P143"/>
    <mergeCell ref="Q143:R143"/>
    <mergeCell ref="S143:T143"/>
    <mergeCell ref="R195:S195"/>
    <mergeCell ref="I220:J220"/>
    <mergeCell ref="K220:L220"/>
    <mergeCell ref="G260:H260"/>
    <mergeCell ref="K233:P233"/>
    <mergeCell ref="O189:P189"/>
    <mergeCell ref="O190:P190"/>
    <mergeCell ref="E190:F190"/>
    <mergeCell ref="G190:H190"/>
    <mergeCell ref="I190:J190"/>
    <mergeCell ref="K190:L190"/>
    <mergeCell ref="M190:N190"/>
    <mergeCell ref="C212:D212"/>
    <mergeCell ref="E212:F212"/>
    <mergeCell ref="E238:F238"/>
    <mergeCell ref="O244:P244"/>
    <mergeCell ref="K243:L243"/>
    <mergeCell ref="M243:N243"/>
    <mergeCell ref="O243:P243"/>
    <mergeCell ref="K244:L244"/>
    <mergeCell ref="C237:D237"/>
    <mergeCell ref="E237:F237"/>
    <mergeCell ref="G237:H237"/>
    <mergeCell ref="G235:H235"/>
    <mergeCell ref="C236:D236"/>
    <mergeCell ref="E236:F236"/>
    <mergeCell ref="G236:H236"/>
    <mergeCell ref="M244:N244"/>
    <mergeCell ref="O247:P247"/>
    <mergeCell ref="K257:P257"/>
    <mergeCell ref="C196:D196"/>
    <mergeCell ref="G243:H243"/>
    <mergeCell ref="C242:D242"/>
    <mergeCell ref="E196:F196"/>
    <mergeCell ref="G220:H220"/>
    <mergeCell ref="M195:N195"/>
    <mergeCell ref="G221:H221"/>
    <mergeCell ref="M237:N237"/>
    <mergeCell ref="O237:P237"/>
    <mergeCell ref="K238:L238"/>
    <mergeCell ref="M238:N238"/>
    <mergeCell ref="O238:P238"/>
    <mergeCell ref="O242:P242"/>
    <mergeCell ref="M261:N261"/>
    <mergeCell ref="O261:P261"/>
    <mergeCell ref="K248:L248"/>
    <mergeCell ref="M248:N248"/>
    <mergeCell ref="O248:P248"/>
    <mergeCell ref="K249:L249"/>
    <mergeCell ref="M249:N249"/>
    <mergeCell ref="O249:P249"/>
    <mergeCell ref="O232:P232"/>
    <mergeCell ref="I257:J259"/>
    <mergeCell ref="I260:J260"/>
    <mergeCell ref="I261:J261"/>
    <mergeCell ref="I247:J247"/>
    <mergeCell ref="I248:J248"/>
    <mergeCell ref="I249:J249"/>
    <mergeCell ref="O241:P241"/>
    <mergeCell ref="K236:L236"/>
    <mergeCell ref="M236:N236"/>
    <mergeCell ref="I237:J237"/>
    <mergeCell ref="I238:J238"/>
    <mergeCell ref="I239:J239"/>
    <mergeCell ref="I240:J240"/>
    <mergeCell ref="I236:J236"/>
    <mergeCell ref="K262:L262"/>
    <mergeCell ref="M262:N262"/>
    <mergeCell ref="O262:P262"/>
    <mergeCell ref="G263:H263"/>
    <mergeCell ref="M266:N266"/>
    <mergeCell ref="O266:P266"/>
    <mergeCell ref="O263:P263"/>
    <mergeCell ref="K260:L260"/>
    <mergeCell ref="K252:L252"/>
    <mergeCell ref="M252:N252"/>
    <mergeCell ref="O252:P252"/>
    <mergeCell ref="K245:L245"/>
    <mergeCell ref="M245:N245"/>
    <mergeCell ref="O245:P245"/>
    <mergeCell ref="K246:L246"/>
    <mergeCell ref="M246:N246"/>
    <mergeCell ref="O246:P246"/>
    <mergeCell ref="K247:L247"/>
    <mergeCell ref="M247:N247"/>
    <mergeCell ref="G266:H266"/>
    <mergeCell ref="G264:H264"/>
    <mergeCell ref="K264:L264"/>
    <mergeCell ref="M264:N264"/>
    <mergeCell ref="O264:P264"/>
    <mergeCell ref="G265:H265"/>
    <mergeCell ref="K265:L265"/>
    <mergeCell ref="M265:N265"/>
    <mergeCell ref="O265:P265"/>
    <mergeCell ref="I252:J252"/>
    <mergeCell ref="G245:H245"/>
    <mergeCell ref="M260:N260"/>
    <mergeCell ref="O260:P260"/>
    <mergeCell ref="G267:H267"/>
    <mergeCell ref="K267:L267"/>
    <mergeCell ref="M267:N267"/>
    <mergeCell ref="O267:P267"/>
    <mergeCell ref="K276:L276"/>
    <mergeCell ref="M276:N276"/>
    <mergeCell ref="O276:P276"/>
    <mergeCell ref="A255:Q255"/>
    <mergeCell ref="G272:H272"/>
    <mergeCell ref="K272:L272"/>
    <mergeCell ref="M272:N272"/>
    <mergeCell ref="O272:P272"/>
    <mergeCell ref="G273:H273"/>
    <mergeCell ref="K273:L273"/>
    <mergeCell ref="M273:N273"/>
    <mergeCell ref="O273:P273"/>
    <mergeCell ref="G270:H270"/>
    <mergeCell ref="K270:L270"/>
    <mergeCell ref="M270:N270"/>
    <mergeCell ref="O270:P270"/>
    <mergeCell ref="G271:H271"/>
    <mergeCell ref="K271:L271"/>
    <mergeCell ref="M271:N271"/>
    <mergeCell ref="O271:P271"/>
    <mergeCell ref="G268:H268"/>
    <mergeCell ref="K268:L268"/>
    <mergeCell ref="M268:N268"/>
    <mergeCell ref="O268:P268"/>
    <mergeCell ref="G269:H269"/>
    <mergeCell ref="K269:L269"/>
    <mergeCell ref="M269:N269"/>
    <mergeCell ref="O269:P269"/>
    <mergeCell ref="K266:L266"/>
    <mergeCell ref="O256:P256"/>
    <mergeCell ref="G262:H262"/>
    <mergeCell ref="A62:T62"/>
    <mergeCell ref="L63:M63"/>
    <mergeCell ref="S63:T63"/>
    <mergeCell ref="A64:A67"/>
    <mergeCell ref="B64:F67"/>
    <mergeCell ref="G64:M65"/>
    <mergeCell ref="N64:T65"/>
    <mergeCell ref="G66:G67"/>
    <mergeCell ref="H66:M66"/>
    <mergeCell ref="N66:N67"/>
    <mergeCell ref="O66:T66"/>
    <mergeCell ref="H67:I67"/>
    <mergeCell ref="J67:K67"/>
    <mergeCell ref="L67:M67"/>
    <mergeCell ref="O67:P67"/>
    <mergeCell ref="Q67:R67"/>
    <mergeCell ref="S67:T67"/>
    <mergeCell ref="B68:F68"/>
    <mergeCell ref="H68:I68"/>
    <mergeCell ref="J68:K68"/>
    <mergeCell ref="L68:M68"/>
    <mergeCell ref="O68:P68"/>
    <mergeCell ref="Q68:R68"/>
    <mergeCell ref="S68:T68"/>
    <mergeCell ref="B69:F69"/>
    <mergeCell ref="H69:I69"/>
    <mergeCell ref="J69:K69"/>
    <mergeCell ref="L69:M69"/>
    <mergeCell ref="J74:K74"/>
    <mergeCell ref="L74:M74"/>
    <mergeCell ref="O74:P74"/>
    <mergeCell ref="Q74:R74"/>
    <mergeCell ref="S74:T74"/>
    <mergeCell ref="B75:F75"/>
    <mergeCell ref="H75:I75"/>
    <mergeCell ref="J75:K75"/>
    <mergeCell ref="L75:M75"/>
    <mergeCell ref="O75:P75"/>
    <mergeCell ref="Q75:R75"/>
    <mergeCell ref="S75:T75"/>
    <mergeCell ref="B76:F76"/>
    <mergeCell ref="H76:I76"/>
    <mergeCell ref="J76:K76"/>
    <mergeCell ref="L76:M76"/>
    <mergeCell ref="O76:P76"/>
    <mergeCell ref="Q76:R76"/>
    <mergeCell ref="S76:T76"/>
    <mergeCell ref="B77:F77"/>
    <mergeCell ref="H77:I77"/>
    <mergeCell ref="J77:K77"/>
    <mergeCell ref="L77:M77"/>
    <mergeCell ref="O77:P77"/>
    <mergeCell ref="Q77:R77"/>
    <mergeCell ref="S77:T77"/>
    <mergeCell ref="B78:F78"/>
    <mergeCell ref="H78:I78"/>
    <mergeCell ref="J78:K78"/>
    <mergeCell ref="L78:M78"/>
    <mergeCell ref="O78:P78"/>
    <mergeCell ref="Q78:R78"/>
    <mergeCell ref="S78:T78"/>
    <mergeCell ref="B79:F79"/>
    <mergeCell ref="H79:I79"/>
    <mergeCell ref="J79:K79"/>
    <mergeCell ref="L79:M79"/>
    <mergeCell ref="O79:P79"/>
    <mergeCell ref="Q79:R79"/>
    <mergeCell ref="S79:T79"/>
    <mergeCell ref="B80:F80"/>
    <mergeCell ref="H80:I80"/>
    <mergeCell ref="J80:K80"/>
    <mergeCell ref="L80:M80"/>
    <mergeCell ref="O80:P80"/>
    <mergeCell ref="Q80:R80"/>
    <mergeCell ref="S80:T80"/>
    <mergeCell ref="B81:F81"/>
    <mergeCell ref="H81:I81"/>
    <mergeCell ref="J81:K81"/>
    <mergeCell ref="L81:M81"/>
    <mergeCell ref="O81:P81"/>
    <mergeCell ref="Q81:R81"/>
    <mergeCell ref="S81:T81"/>
    <mergeCell ref="B82:F82"/>
    <mergeCell ref="H82:I82"/>
    <mergeCell ref="J82:K82"/>
    <mergeCell ref="L82:M82"/>
    <mergeCell ref="O82:P82"/>
    <mergeCell ref="Q82:R82"/>
    <mergeCell ref="S82:T82"/>
    <mergeCell ref="B83:F83"/>
    <mergeCell ref="H83:I83"/>
    <mergeCell ref="J83:K83"/>
    <mergeCell ref="L83:M83"/>
    <mergeCell ref="O83:P83"/>
    <mergeCell ref="Q83:R83"/>
    <mergeCell ref="S83:T83"/>
    <mergeCell ref="B84:F84"/>
    <mergeCell ref="H84:I84"/>
    <mergeCell ref="J84:K84"/>
    <mergeCell ref="L84:M84"/>
    <mergeCell ref="O84:P84"/>
    <mergeCell ref="Q84:R84"/>
    <mergeCell ref="S84:T84"/>
    <mergeCell ref="B85:F85"/>
    <mergeCell ref="H85:I85"/>
    <mergeCell ref="J85:K85"/>
    <mergeCell ref="L85:M85"/>
    <mergeCell ref="O85:P85"/>
    <mergeCell ref="Q85:R85"/>
    <mergeCell ref="S85:T85"/>
    <mergeCell ref="B86:F86"/>
    <mergeCell ref="H86:I86"/>
    <mergeCell ref="J86:K86"/>
    <mergeCell ref="L86:M86"/>
    <mergeCell ref="O86:P86"/>
    <mergeCell ref="Q86:R86"/>
    <mergeCell ref="S86:T86"/>
    <mergeCell ref="B87:F87"/>
    <mergeCell ref="H87:I87"/>
    <mergeCell ref="J87:K87"/>
    <mergeCell ref="L87:M87"/>
    <mergeCell ref="O87:P87"/>
    <mergeCell ref="Q87:R87"/>
    <mergeCell ref="S87:T87"/>
    <mergeCell ref="B88:F88"/>
    <mergeCell ref="H88:I88"/>
    <mergeCell ref="J88:K88"/>
    <mergeCell ref="L88:M88"/>
    <mergeCell ref="O88:P88"/>
    <mergeCell ref="Q88:R88"/>
    <mergeCell ref="S88:T88"/>
    <mergeCell ref="B89:F89"/>
    <mergeCell ref="H89:I89"/>
    <mergeCell ref="J89:K89"/>
    <mergeCell ref="L89:M89"/>
    <mergeCell ref="O89:P89"/>
    <mergeCell ref="Q89:R89"/>
    <mergeCell ref="S89:T89"/>
    <mergeCell ref="B90:F90"/>
    <mergeCell ref="H90:I90"/>
    <mergeCell ref="J90:K90"/>
    <mergeCell ref="L90:M90"/>
    <mergeCell ref="O90:P90"/>
    <mergeCell ref="Q90:R90"/>
    <mergeCell ref="S90:T90"/>
    <mergeCell ref="B91:F91"/>
    <mergeCell ref="H91:I91"/>
    <mergeCell ref="J91:K91"/>
    <mergeCell ref="L91:M91"/>
    <mergeCell ref="O91:P91"/>
    <mergeCell ref="Q91:R91"/>
    <mergeCell ref="S91:T91"/>
    <mergeCell ref="B92:F92"/>
    <mergeCell ref="H92:I92"/>
    <mergeCell ref="J92:K92"/>
    <mergeCell ref="L92:M92"/>
    <mergeCell ref="O92:P92"/>
    <mergeCell ref="Q92:R92"/>
    <mergeCell ref="S92:T92"/>
    <mergeCell ref="B93:F93"/>
    <mergeCell ref="H93:I93"/>
    <mergeCell ref="J93:K93"/>
    <mergeCell ref="L93:M93"/>
    <mergeCell ref="O93:P93"/>
    <mergeCell ref="Q93:R93"/>
    <mergeCell ref="S93:T93"/>
    <mergeCell ref="B94:F94"/>
    <mergeCell ref="H94:I94"/>
    <mergeCell ref="J94:K94"/>
    <mergeCell ref="L94:M94"/>
    <mergeCell ref="O94:P94"/>
    <mergeCell ref="Q94:R94"/>
    <mergeCell ref="S94:T94"/>
    <mergeCell ref="B95:F95"/>
    <mergeCell ref="H95:I95"/>
    <mergeCell ref="J95:K95"/>
    <mergeCell ref="L95:M95"/>
    <mergeCell ref="O95:P95"/>
    <mergeCell ref="Q95:R95"/>
    <mergeCell ref="S95:T95"/>
    <mergeCell ref="B96:F96"/>
    <mergeCell ref="H96:I96"/>
    <mergeCell ref="J96:K96"/>
    <mergeCell ref="L96:M96"/>
    <mergeCell ref="O96:P96"/>
    <mergeCell ref="Q96:R96"/>
    <mergeCell ref="S96:T96"/>
    <mergeCell ref="B97:F97"/>
    <mergeCell ref="H97:I97"/>
    <mergeCell ref="J97:K97"/>
    <mergeCell ref="L97:M97"/>
    <mergeCell ref="O97:P97"/>
    <mergeCell ref="Q97:R97"/>
    <mergeCell ref="S97:T97"/>
    <mergeCell ref="O103:P103"/>
    <mergeCell ref="Q103:R103"/>
    <mergeCell ref="S103:T103"/>
    <mergeCell ref="B98:F98"/>
    <mergeCell ref="H98:I98"/>
    <mergeCell ref="J98:K98"/>
    <mergeCell ref="L98:M98"/>
    <mergeCell ref="O98:P98"/>
    <mergeCell ref="Q98:R98"/>
    <mergeCell ref="S98:T98"/>
    <mergeCell ref="B99:F99"/>
    <mergeCell ref="H99:I99"/>
    <mergeCell ref="J99:K99"/>
    <mergeCell ref="L99:M99"/>
    <mergeCell ref="O99:P99"/>
    <mergeCell ref="Q99:R99"/>
    <mergeCell ref="S99:T99"/>
    <mergeCell ref="B100:F100"/>
    <mergeCell ref="H100:I100"/>
    <mergeCell ref="J100:K100"/>
    <mergeCell ref="L100:M100"/>
    <mergeCell ref="O100:P100"/>
    <mergeCell ref="Q100:R100"/>
    <mergeCell ref="S100:T100"/>
    <mergeCell ref="A154:T154"/>
    <mergeCell ref="A157:A159"/>
    <mergeCell ref="B157:F159"/>
    <mergeCell ref="G157:M157"/>
    <mergeCell ref="N157:T157"/>
    <mergeCell ref="G158:G159"/>
    <mergeCell ref="H158:M158"/>
    <mergeCell ref="N158:N159"/>
    <mergeCell ref="O158:T158"/>
    <mergeCell ref="H159:I159"/>
    <mergeCell ref="J159:K159"/>
    <mergeCell ref="L159:M159"/>
    <mergeCell ref="O159:P159"/>
    <mergeCell ref="Q159:R159"/>
    <mergeCell ref="S159:T159"/>
    <mergeCell ref="B141:F141"/>
    <mergeCell ref="H141:I141"/>
    <mergeCell ref="B145:F145"/>
    <mergeCell ref="H145:I145"/>
    <mergeCell ref="J145:K145"/>
    <mergeCell ref="L145:M145"/>
    <mergeCell ref="B144:F144"/>
    <mergeCell ref="H144:I144"/>
    <mergeCell ref="J144:K144"/>
    <mergeCell ref="L141:M141"/>
    <mergeCell ref="B143:F143"/>
    <mergeCell ref="H143:I143"/>
    <mergeCell ref="J143:K143"/>
    <mergeCell ref="L143:M143"/>
    <mergeCell ref="J141:K141"/>
    <mergeCell ref="L144:M144"/>
    <mergeCell ref="B160:F160"/>
    <mergeCell ref="H160:I160"/>
    <mergeCell ref="J160:K160"/>
    <mergeCell ref="L160:M160"/>
    <mergeCell ref="O160:P160"/>
    <mergeCell ref="Q160:R160"/>
    <mergeCell ref="S160:T160"/>
    <mergeCell ref="B161:F161"/>
    <mergeCell ref="H161:I161"/>
    <mergeCell ref="J161:K161"/>
    <mergeCell ref="L161:M161"/>
    <mergeCell ref="O161:P161"/>
    <mergeCell ref="Q161:R161"/>
    <mergeCell ref="S161:T161"/>
    <mergeCell ref="B162:F162"/>
    <mergeCell ref="H162:I162"/>
    <mergeCell ref="J162:K162"/>
    <mergeCell ref="L162:M162"/>
    <mergeCell ref="O162:P162"/>
    <mergeCell ref="Q162:R162"/>
    <mergeCell ref="S162:T162"/>
    <mergeCell ref="B163:F163"/>
    <mergeCell ref="H163:I163"/>
    <mergeCell ref="J163:K163"/>
    <mergeCell ref="L163:M163"/>
    <mergeCell ref="O163:P163"/>
    <mergeCell ref="Q163:R163"/>
    <mergeCell ref="S163:T163"/>
    <mergeCell ref="B164:F164"/>
    <mergeCell ref="H164:I164"/>
    <mergeCell ref="J164:K164"/>
    <mergeCell ref="L164:M164"/>
    <mergeCell ref="O164:P164"/>
    <mergeCell ref="Q164:R164"/>
    <mergeCell ref="S164:T164"/>
    <mergeCell ref="B165:F165"/>
    <mergeCell ref="H165:I165"/>
    <mergeCell ref="J165:K165"/>
    <mergeCell ref="L165:M165"/>
    <mergeCell ref="O165:P165"/>
    <mergeCell ref="Q165:R165"/>
    <mergeCell ref="S165:T165"/>
    <mergeCell ref="B166:F166"/>
    <mergeCell ref="H166:I166"/>
    <mergeCell ref="J166:K166"/>
    <mergeCell ref="L166:M166"/>
    <mergeCell ref="O166:P166"/>
    <mergeCell ref="Q166:R166"/>
    <mergeCell ref="S166:T166"/>
    <mergeCell ref="B167:F167"/>
    <mergeCell ref="H167:I167"/>
    <mergeCell ref="J167:K167"/>
    <mergeCell ref="L167:M167"/>
    <mergeCell ref="O167:P167"/>
    <mergeCell ref="Q167:R167"/>
    <mergeCell ref="S167:T167"/>
    <mergeCell ref="B168:F168"/>
    <mergeCell ref="H168:I168"/>
    <mergeCell ref="J168:K168"/>
    <mergeCell ref="L168:M168"/>
    <mergeCell ref="O168:P168"/>
    <mergeCell ref="Q168:R168"/>
    <mergeCell ref="S168:T168"/>
    <mergeCell ref="B169:F169"/>
    <mergeCell ref="H169:I169"/>
    <mergeCell ref="J169:K169"/>
    <mergeCell ref="L169:M169"/>
    <mergeCell ref="O169:P169"/>
    <mergeCell ref="Q169:R169"/>
    <mergeCell ref="S169:T169"/>
    <mergeCell ref="B170:F170"/>
    <mergeCell ref="H170:I170"/>
    <mergeCell ref="J170:K170"/>
    <mergeCell ref="L170:M170"/>
    <mergeCell ref="O170:P170"/>
    <mergeCell ref="Q170:R170"/>
    <mergeCell ref="S170:T170"/>
    <mergeCell ref="B171:F171"/>
    <mergeCell ref="H171:I171"/>
    <mergeCell ref="J171:K171"/>
    <mergeCell ref="L171:M171"/>
    <mergeCell ref="O171:P171"/>
    <mergeCell ref="Q171:R171"/>
    <mergeCell ref="S171:T171"/>
    <mergeCell ref="O297:P297"/>
    <mergeCell ref="Q297:R297"/>
    <mergeCell ref="C298:D298"/>
    <mergeCell ref="K298:L298"/>
    <mergeCell ref="O298:P298"/>
    <mergeCell ref="Q298:R298"/>
    <mergeCell ref="C296:D296"/>
    <mergeCell ref="E296:F296"/>
    <mergeCell ref="G296:H296"/>
    <mergeCell ref="I296:J296"/>
    <mergeCell ref="K296:L296"/>
    <mergeCell ref="M296:N296"/>
    <mergeCell ref="O296:P296"/>
    <mergeCell ref="Q295:R295"/>
    <mergeCell ref="K294:L294"/>
    <mergeCell ref="E295:F295"/>
    <mergeCell ref="G295:H295"/>
    <mergeCell ref="I295:J295"/>
    <mergeCell ref="K295:L295"/>
    <mergeCell ref="M295:N295"/>
    <mergeCell ref="O295:P295"/>
    <mergeCell ref="C295:D295"/>
    <mergeCell ref="G290:H290"/>
    <mergeCell ref="Q290:R290"/>
    <mergeCell ref="A291:A293"/>
    <mergeCell ref="B291:B293"/>
    <mergeCell ref="C291:J291"/>
    <mergeCell ref="K291:R291"/>
    <mergeCell ref="C292:D293"/>
    <mergeCell ref="E292:J292"/>
    <mergeCell ref="K292:L293"/>
    <mergeCell ref="M292:R292"/>
    <mergeCell ref="E293:F293"/>
    <mergeCell ref="G293:H293"/>
    <mergeCell ref="I293:J293"/>
    <mergeCell ref="M293:N293"/>
    <mergeCell ref="O293:P293"/>
    <mergeCell ref="A294:A297"/>
    <mergeCell ref="E298:F298"/>
    <mergeCell ref="G298:H298"/>
    <mergeCell ref="I298:J298"/>
    <mergeCell ref="M298:N298"/>
    <mergeCell ref="E294:F294"/>
    <mergeCell ref="G294:H294"/>
    <mergeCell ref="I294:J294"/>
    <mergeCell ref="M294:N294"/>
    <mergeCell ref="O294:P294"/>
    <mergeCell ref="Q294:R294"/>
    <mergeCell ref="C297:D297"/>
    <mergeCell ref="E297:F297"/>
    <mergeCell ref="G297:H297"/>
    <mergeCell ref="I297:J297"/>
    <mergeCell ref="K297:L297"/>
    <mergeCell ref="M297:N297"/>
    <mergeCell ref="Q336:R336"/>
    <mergeCell ref="C337:D337"/>
    <mergeCell ref="E337:F337"/>
    <mergeCell ref="G337:H337"/>
    <mergeCell ref="I337:J337"/>
    <mergeCell ref="K337:L337"/>
    <mergeCell ref="M337:N337"/>
    <mergeCell ref="O337:P337"/>
    <mergeCell ref="Q337:R337"/>
    <mergeCell ref="C338:D338"/>
    <mergeCell ref="E338:F338"/>
    <mergeCell ref="G338:H338"/>
    <mergeCell ref="I338:J338"/>
    <mergeCell ref="K338:L338"/>
    <mergeCell ref="M338:N338"/>
    <mergeCell ref="O338:P338"/>
    <mergeCell ref="Q338:R338"/>
    <mergeCell ref="O336:P336"/>
    <mergeCell ref="C346:D346"/>
    <mergeCell ref="E346:F346"/>
    <mergeCell ref="G346:H346"/>
    <mergeCell ref="I346:J346"/>
    <mergeCell ref="K346:L346"/>
    <mergeCell ref="M346:N346"/>
    <mergeCell ref="O346:P346"/>
    <mergeCell ref="Q346:R346"/>
    <mergeCell ref="A339:R339"/>
    <mergeCell ref="C340:D340"/>
    <mergeCell ref="E340:F340"/>
    <mergeCell ref="G340:H340"/>
    <mergeCell ref="I340:J340"/>
    <mergeCell ref="K340:L340"/>
    <mergeCell ref="M340:N340"/>
    <mergeCell ref="O340:P340"/>
    <mergeCell ref="Q340:R340"/>
    <mergeCell ref="C342:D342"/>
    <mergeCell ref="E342:F342"/>
    <mergeCell ref="G342:H342"/>
    <mergeCell ref="I342:J342"/>
    <mergeCell ref="K342:L342"/>
    <mergeCell ref="M342:N342"/>
    <mergeCell ref="O342:P342"/>
    <mergeCell ref="Q342:R342"/>
    <mergeCell ref="Q344:R344"/>
    <mergeCell ref="C345:D345"/>
    <mergeCell ref="E345:F345"/>
    <mergeCell ref="G345:H345"/>
    <mergeCell ref="I345:J345"/>
    <mergeCell ref="K345:L345"/>
    <mergeCell ref="A341:B341"/>
    <mergeCell ref="E341:F341"/>
    <mergeCell ref="G341:H341"/>
    <mergeCell ref="I341:J341"/>
    <mergeCell ref="K341:L341"/>
    <mergeCell ref="M341:N341"/>
    <mergeCell ref="O341:P341"/>
    <mergeCell ref="Q345:R345"/>
    <mergeCell ref="C343:D343"/>
    <mergeCell ref="E343:F343"/>
    <mergeCell ref="G343:H343"/>
    <mergeCell ref="I343:J343"/>
    <mergeCell ref="K343:L343"/>
    <mergeCell ref="M343:N343"/>
    <mergeCell ref="O343:P343"/>
    <mergeCell ref="Q343:R343"/>
    <mergeCell ref="Q341:R341"/>
    <mergeCell ref="M345:N345"/>
    <mergeCell ref="O345:P345"/>
    <mergeCell ref="J21:K21"/>
    <mergeCell ref="L21:M21"/>
    <mergeCell ref="O21:P21"/>
    <mergeCell ref="Q21:R21"/>
    <mergeCell ref="S21:T21"/>
    <mergeCell ref="B23:F23"/>
    <mergeCell ref="H23:I23"/>
    <mergeCell ref="J23:K23"/>
    <mergeCell ref="L23:M23"/>
    <mergeCell ref="O23:P23"/>
    <mergeCell ref="Q23:R23"/>
    <mergeCell ref="S23:T23"/>
    <mergeCell ref="B27:F27"/>
    <mergeCell ref="H27:I27"/>
    <mergeCell ref="J27:K27"/>
    <mergeCell ref="L27:M27"/>
    <mergeCell ref="O27:P27"/>
    <mergeCell ref="Q27:R27"/>
    <mergeCell ref="S27:T27"/>
    <mergeCell ref="S25:T25"/>
    <mergeCell ref="B25:F25"/>
    <mergeCell ref="H25:I25"/>
    <mergeCell ref="J25:K25"/>
    <mergeCell ref="L25:M25"/>
    <mergeCell ref="O40:P40"/>
    <mergeCell ref="Q40:R40"/>
    <mergeCell ref="S40:T40"/>
    <mergeCell ref="B42:F42"/>
    <mergeCell ref="H42:I42"/>
    <mergeCell ref="J42:K42"/>
    <mergeCell ref="L42:M42"/>
    <mergeCell ref="O42:P42"/>
    <mergeCell ref="Q42:R42"/>
    <mergeCell ref="S42:T42"/>
    <mergeCell ref="B45:F45"/>
    <mergeCell ref="H45:I45"/>
    <mergeCell ref="J45:K45"/>
    <mergeCell ref="L45:M45"/>
    <mergeCell ref="O45:P45"/>
    <mergeCell ref="Q45:R45"/>
    <mergeCell ref="S45:T45"/>
    <mergeCell ref="S44:T44"/>
    <mergeCell ref="Q44:R44"/>
    <mergeCell ref="J41:K41"/>
    <mergeCell ref="L41:M41"/>
    <mergeCell ref="O41:P41"/>
    <mergeCell ref="Q41:R41"/>
    <mergeCell ref="B40:F40"/>
    <mergeCell ref="H40:I40"/>
    <mergeCell ref="J40:K40"/>
    <mergeCell ref="L40:M40"/>
    <mergeCell ref="B50:F50"/>
    <mergeCell ref="H50:I50"/>
    <mergeCell ref="J50:K50"/>
    <mergeCell ref="L50:M50"/>
    <mergeCell ref="O50:P50"/>
    <mergeCell ref="Q50:R50"/>
    <mergeCell ref="S50:T50"/>
    <mergeCell ref="B46:F46"/>
    <mergeCell ref="H46:I46"/>
    <mergeCell ref="J46:K46"/>
    <mergeCell ref="L46:M46"/>
    <mergeCell ref="O46:P46"/>
    <mergeCell ref="Q46:R46"/>
    <mergeCell ref="S46:T46"/>
    <mergeCell ref="B44:F44"/>
    <mergeCell ref="H44:I44"/>
    <mergeCell ref="J44:K44"/>
    <mergeCell ref="L44:M44"/>
    <mergeCell ref="O44:P44"/>
    <mergeCell ref="S48:T48"/>
    <mergeCell ref="B49:F49"/>
    <mergeCell ref="H49:I49"/>
    <mergeCell ref="J49:K49"/>
    <mergeCell ref="L49:M49"/>
    <mergeCell ref="O49:P49"/>
    <mergeCell ref="Q49:R49"/>
    <mergeCell ref="S49:T49"/>
    <mergeCell ref="B48:F48"/>
    <mergeCell ref="H48:I48"/>
    <mergeCell ref="J48:K48"/>
    <mergeCell ref="L48:M48"/>
    <mergeCell ref="O48:P48"/>
    <mergeCell ref="B105:F105"/>
    <mergeCell ref="H105:I105"/>
    <mergeCell ref="J105:K105"/>
    <mergeCell ref="L105:M105"/>
    <mergeCell ref="O105:P105"/>
    <mergeCell ref="Q105:R105"/>
    <mergeCell ref="S105:T105"/>
    <mergeCell ref="B104:F104"/>
    <mergeCell ref="H104:I104"/>
    <mergeCell ref="J104:K104"/>
    <mergeCell ref="L104:M104"/>
    <mergeCell ref="O104:P104"/>
    <mergeCell ref="Q104:R104"/>
    <mergeCell ref="S104:T104"/>
    <mergeCell ref="B101:F101"/>
    <mergeCell ref="H101:I101"/>
    <mergeCell ref="J101:K101"/>
    <mergeCell ref="L101:M101"/>
    <mergeCell ref="O101:P101"/>
    <mergeCell ref="Q101:R101"/>
    <mergeCell ref="S101:T101"/>
    <mergeCell ref="B102:F102"/>
    <mergeCell ref="H102:I102"/>
    <mergeCell ref="J102:K102"/>
    <mergeCell ref="L102:M102"/>
    <mergeCell ref="O102:P102"/>
    <mergeCell ref="Q102:R102"/>
    <mergeCell ref="S102:T102"/>
    <mergeCell ref="B103:F103"/>
    <mergeCell ref="H103:I103"/>
    <mergeCell ref="J103:K103"/>
    <mergeCell ref="L103:M103"/>
    <mergeCell ref="B106:F106"/>
    <mergeCell ref="H106:I106"/>
    <mergeCell ref="J106:K106"/>
    <mergeCell ref="L106:M106"/>
    <mergeCell ref="O106:P106"/>
    <mergeCell ref="Q106:R106"/>
    <mergeCell ref="S106:T106"/>
    <mergeCell ref="B107:F107"/>
    <mergeCell ref="H107:I107"/>
    <mergeCell ref="J107:K107"/>
    <mergeCell ref="L107:M107"/>
    <mergeCell ref="O107:P107"/>
    <mergeCell ref="Q107:R107"/>
    <mergeCell ref="S107:T107"/>
    <mergeCell ref="B108:F108"/>
    <mergeCell ref="H108:I108"/>
    <mergeCell ref="J108:K108"/>
    <mergeCell ref="L108:M108"/>
    <mergeCell ref="O108:P108"/>
    <mergeCell ref="Q108:R108"/>
    <mergeCell ref="S108:T108"/>
    <mergeCell ref="B109:F109"/>
    <mergeCell ref="H109:I109"/>
    <mergeCell ref="J109:K109"/>
    <mergeCell ref="L109:M109"/>
    <mergeCell ref="O109:P109"/>
    <mergeCell ref="Q109:R109"/>
    <mergeCell ref="S109:T109"/>
    <mergeCell ref="B110:F110"/>
    <mergeCell ref="H110:I110"/>
    <mergeCell ref="J110:K110"/>
    <mergeCell ref="L110:M110"/>
    <mergeCell ref="O110:P110"/>
    <mergeCell ref="Q110:R110"/>
    <mergeCell ref="S110:T110"/>
    <mergeCell ref="B111:F111"/>
    <mergeCell ref="H111:I111"/>
    <mergeCell ref="J111:K111"/>
    <mergeCell ref="L111:M111"/>
    <mergeCell ref="O111:P111"/>
    <mergeCell ref="Q111:R111"/>
    <mergeCell ref="S111:T111"/>
    <mergeCell ref="B112:F112"/>
    <mergeCell ref="H112:I112"/>
    <mergeCell ref="J112:K112"/>
    <mergeCell ref="L112:M112"/>
    <mergeCell ref="O112:P112"/>
    <mergeCell ref="Q112:R112"/>
    <mergeCell ref="S112:T112"/>
    <mergeCell ref="B113:F113"/>
    <mergeCell ref="H113:I113"/>
    <mergeCell ref="J113:K113"/>
    <mergeCell ref="L113:M113"/>
    <mergeCell ref="O113:P113"/>
    <mergeCell ref="Q113:R113"/>
    <mergeCell ref="S113:T113"/>
    <mergeCell ref="B123:F123"/>
    <mergeCell ref="H123:I123"/>
    <mergeCell ref="J123:K123"/>
    <mergeCell ref="L123:M123"/>
    <mergeCell ref="O123:P123"/>
    <mergeCell ref="Q123:R123"/>
    <mergeCell ref="S123:T123"/>
    <mergeCell ref="O120:T120"/>
    <mergeCell ref="O121:P121"/>
    <mergeCell ref="H121:I121"/>
    <mergeCell ref="J121:K121"/>
    <mergeCell ref="L121:M121"/>
    <mergeCell ref="B122:F122"/>
    <mergeCell ref="H122:I122"/>
    <mergeCell ref="G120:G121"/>
    <mergeCell ref="S122:T122"/>
    <mergeCell ref="S128:T128"/>
    <mergeCell ref="B130:F130"/>
    <mergeCell ref="H130:I130"/>
    <mergeCell ref="J130:K130"/>
    <mergeCell ref="L130:M130"/>
    <mergeCell ref="O130:P130"/>
    <mergeCell ref="Q130:R130"/>
    <mergeCell ref="S130:T130"/>
    <mergeCell ref="S129:T129"/>
    <mergeCell ref="B135:F135"/>
    <mergeCell ref="H135:I135"/>
    <mergeCell ref="J135:K135"/>
    <mergeCell ref="L135:M135"/>
    <mergeCell ref="O135:P135"/>
    <mergeCell ref="Q135:R135"/>
    <mergeCell ref="S135:T135"/>
    <mergeCell ref="B138:F138"/>
    <mergeCell ref="H138:I138"/>
    <mergeCell ref="J138:K138"/>
    <mergeCell ref="L138:M138"/>
    <mergeCell ref="O138:P138"/>
    <mergeCell ref="Q138:R138"/>
    <mergeCell ref="S138:T138"/>
    <mergeCell ref="B140:F140"/>
    <mergeCell ref="H140:I140"/>
    <mergeCell ref="J140:K140"/>
    <mergeCell ref="L140:M140"/>
    <mergeCell ref="O140:P140"/>
    <mergeCell ref="Q140:R140"/>
    <mergeCell ref="S140:T140"/>
    <mergeCell ref="B142:F142"/>
    <mergeCell ref="H142:I142"/>
    <mergeCell ref="J142:K142"/>
    <mergeCell ref="L142:M142"/>
    <mergeCell ref="O142:P142"/>
    <mergeCell ref="Q142:R142"/>
    <mergeCell ref="S142:T142"/>
    <mergeCell ref="B176:F176"/>
    <mergeCell ref="H176:I176"/>
    <mergeCell ref="J176:K176"/>
    <mergeCell ref="L176:M176"/>
    <mergeCell ref="O176:P176"/>
    <mergeCell ref="Q176:R176"/>
    <mergeCell ref="S176:T176"/>
    <mergeCell ref="O172:P172"/>
    <mergeCell ref="Q172:R172"/>
    <mergeCell ref="S172:T172"/>
    <mergeCell ref="B173:F173"/>
    <mergeCell ref="H173:I173"/>
    <mergeCell ref="J173:K173"/>
    <mergeCell ref="L173:M173"/>
    <mergeCell ref="O173:P173"/>
    <mergeCell ref="Q173:R173"/>
    <mergeCell ref="S173:T173"/>
    <mergeCell ref="B174:F174"/>
    <mergeCell ref="B177:F177"/>
    <mergeCell ref="H177:I177"/>
    <mergeCell ref="J177:K177"/>
    <mergeCell ref="L177:M177"/>
    <mergeCell ref="O177:P177"/>
    <mergeCell ref="Q177:R177"/>
    <mergeCell ref="S177:T177"/>
    <mergeCell ref="B175:F175"/>
    <mergeCell ref="H175:I175"/>
    <mergeCell ref="J175:K175"/>
    <mergeCell ref="L175:M175"/>
    <mergeCell ref="O175:P175"/>
    <mergeCell ref="Q175:R175"/>
    <mergeCell ref="S175:T175"/>
    <mergeCell ref="B172:F172"/>
    <mergeCell ref="H172:I172"/>
    <mergeCell ref="J172:K172"/>
    <mergeCell ref="L172:M172"/>
    <mergeCell ref="H174:I174"/>
    <mergeCell ref="J174:K174"/>
    <mergeCell ref="L174:M174"/>
    <mergeCell ref="O174:P174"/>
    <mergeCell ref="Q174:R174"/>
    <mergeCell ref="S174:T174"/>
    <mergeCell ref="B178:F178"/>
    <mergeCell ref="H178:I178"/>
    <mergeCell ref="J178:K178"/>
    <mergeCell ref="L178:M178"/>
    <mergeCell ref="O178:P178"/>
    <mergeCell ref="Q178:R178"/>
    <mergeCell ref="S178:T178"/>
    <mergeCell ref="B179:F179"/>
    <mergeCell ref="H179:I179"/>
    <mergeCell ref="J179:K179"/>
    <mergeCell ref="L179:M179"/>
    <mergeCell ref="O179:P179"/>
    <mergeCell ref="Q179:R179"/>
    <mergeCell ref="S179:T179"/>
    <mergeCell ref="B180:F180"/>
    <mergeCell ref="H180:I180"/>
    <mergeCell ref="J180:K180"/>
    <mergeCell ref="L180:M180"/>
    <mergeCell ref="O180:P180"/>
    <mergeCell ref="Q180:R180"/>
    <mergeCell ref="S180:T180"/>
    <mergeCell ref="Q359:S359"/>
    <mergeCell ref="Q360:S360"/>
    <mergeCell ref="B181:F181"/>
    <mergeCell ref="H181:I181"/>
    <mergeCell ref="J181:K181"/>
    <mergeCell ref="L181:M181"/>
    <mergeCell ref="O181:P181"/>
    <mergeCell ref="Q181:R181"/>
    <mergeCell ref="S181:T181"/>
    <mergeCell ref="B182:F182"/>
    <mergeCell ref="H182:I182"/>
    <mergeCell ref="J182:K182"/>
    <mergeCell ref="L182:M182"/>
    <mergeCell ref="O182:P182"/>
    <mergeCell ref="Q182:R182"/>
    <mergeCell ref="S182:T182"/>
    <mergeCell ref="B183:F183"/>
    <mergeCell ref="H183:I183"/>
    <mergeCell ref="J183:K183"/>
    <mergeCell ref="L183:M183"/>
    <mergeCell ref="O183:P183"/>
    <mergeCell ref="Q183:R183"/>
    <mergeCell ref="S183:T183"/>
    <mergeCell ref="A326:R326"/>
    <mergeCell ref="C344:D344"/>
    <mergeCell ref="E344:F344"/>
    <mergeCell ref="G344:H344"/>
    <mergeCell ref="I344:J344"/>
    <mergeCell ref="K344:L344"/>
    <mergeCell ref="M344:N344"/>
    <mergeCell ref="O344:P344"/>
    <mergeCell ref="C341:D341"/>
    <mergeCell ref="Q379:S379"/>
    <mergeCell ref="Q380:S380"/>
    <mergeCell ref="Q381:S381"/>
    <mergeCell ref="Q382:S382"/>
    <mergeCell ref="Q383:S383"/>
    <mergeCell ref="Q384:S384"/>
    <mergeCell ref="Q361:S361"/>
    <mergeCell ref="Q362:S362"/>
    <mergeCell ref="Q363:S363"/>
    <mergeCell ref="Q364:S364"/>
    <mergeCell ref="Q365:S365"/>
    <mergeCell ref="Q366:S366"/>
    <mergeCell ref="Q367:S367"/>
    <mergeCell ref="Q368:S368"/>
    <mergeCell ref="Q369:S369"/>
    <mergeCell ref="Q370:S370"/>
    <mergeCell ref="Q371:S371"/>
    <mergeCell ref="Q372:S372"/>
    <mergeCell ref="Q373:S373"/>
    <mergeCell ref="Q374:S374"/>
    <mergeCell ref="Q375:S375"/>
    <mergeCell ref="Q376:S376"/>
    <mergeCell ref="Q377:S377"/>
    <mergeCell ref="Q378:S378"/>
  </mergeCells>
  <pageMargins left="0.62992125984251968" right="0.19685039370078741" top="0.39370078740157483" bottom="0.39370078740157483" header="0" footer="0"/>
  <pageSetup paperSize="9" scale="5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2025</vt:lpstr>
      <vt:lpstr>Лист2</vt:lpstr>
      <vt:lpstr>Лист3</vt:lpstr>
      <vt:lpstr>'2025'!Область_печати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Козлова</dc:creator>
  <cp:lastModifiedBy>Татьяна В. Козлова</cp:lastModifiedBy>
  <cp:lastPrinted>2025-04-28T09:20:56Z</cp:lastPrinted>
  <dcterms:created xsi:type="dcterms:W3CDTF">2016-01-26T06:52:31Z</dcterms:created>
  <dcterms:modified xsi:type="dcterms:W3CDTF">2025-04-28T09:21:09Z</dcterms:modified>
</cp:coreProperties>
</file>